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in\Downloads\"/>
    </mc:Choice>
  </mc:AlternateContent>
  <bookViews>
    <workbookView xWindow="0" yWindow="0" windowWidth="23040" windowHeight="10785"/>
  </bookViews>
  <sheets>
    <sheet name="總成績" sheetId="14" r:id="rId1"/>
    <sheet name="大學部總成績" sheetId="15" r:id="rId2"/>
    <sheet name="研究所總成績" sheetId="16" r:id="rId3"/>
    <sheet name="HW1成績" sheetId="3" r:id="rId4"/>
    <sheet name="大學部HW1成績" sheetId="4" state="hidden" r:id="rId5"/>
    <sheet name="研究所HW1成績" sheetId="5" state="hidden" r:id="rId6"/>
    <sheet name="HW2成績" sheetId="2" r:id="rId7"/>
    <sheet name="大學部HW2成績" sheetId="6" state="hidden" r:id="rId8"/>
    <sheet name="研究所HW2成績" sheetId="7" state="hidden" r:id="rId9"/>
    <sheet name="Exam1成績" sheetId="8" r:id="rId10"/>
    <sheet name="大學部期中考成績" sheetId="9" state="hidden" r:id="rId11"/>
    <sheet name="研究所期中考成績" sheetId="10" state="hidden" r:id="rId12"/>
    <sheet name="Exam2成績" sheetId="11" r:id="rId13"/>
    <sheet name="大學部期末考成績" sheetId="12" state="hidden" r:id="rId14"/>
    <sheet name="研究所期末考成績" sheetId="13" state="hidden" r:id="rId15"/>
  </sheets>
  <calcPr calcId="152511"/>
</workbook>
</file>

<file path=xl/calcChain.xml><?xml version="1.0" encoding="utf-8"?>
<calcChain xmlns="http://schemas.openxmlformats.org/spreadsheetml/2006/main"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I79" i="16" l="1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J55" i="15"/>
  <c r="I55" i="15"/>
  <c r="J54" i="15"/>
  <c r="I54" i="15"/>
  <c r="J53" i="15"/>
  <c r="I53" i="15"/>
  <c r="J52" i="15"/>
  <c r="I52" i="15"/>
  <c r="J51" i="15"/>
  <c r="I51" i="15"/>
  <c r="J50" i="15"/>
  <c r="I50" i="15"/>
  <c r="J49" i="15"/>
  <c r="I49" i="15"/>
  <c r="J48" i="15"/>
  <c r="I48" i="15"/>
  <c r="J47" i="15"/>
  <c r="I47" i="15"/>
  <c r="J46" i="15"/>
  <c r="I46" i="15"/>
  <c r="J45" i="15"/>
  <c r="I45" i="15"/>
  <c r="J44" i="15"/>
  <c r="I44" i="15"/>
  <c r="J43" i="15"/>
  <c r="I43" i="15"/>
  <c r="J42" i="15"/>
  <c r="I42" i="15"/>
  <c r="J41" i="15"/>
  <c r="I41" i="15"/>
  <c r="J40" i="15"/>
  <c r="I40" i="15"/>
  <c r="J39" i="15"/>
  <c r="I39" i="15"/>
  <c r="J38" i="15"/>
  <c r="I38" i="15"/>
  <c r="J37" i="15"/>
  <c r="I37" i="15"/>
  <c r="J36" i="15"/>
  <c r="I36" i="15"/>
  <c r="J35" i="15"/>
  <c r="I35" i="15"/>
  <c r="J34" i="15"/>
  <c r="I34" i="15"/>
  <c r="J33" i="15"/>
  <c r="I33" i="15"/>
  <c r="J32" i="15"/>
  <c r="I32" i="15"/>
  <c r="J31" i="15"/>
  <c r="I31" i="15"/>
  <c r="J30" i="15"/>
  <c r="I30" i="15"/>
  <c r="J29" i="15"/>
  <c r="I29" i="15"/>
  <c r="J28" i="15"/>
  <c r="I28" i="15"/>
  <c r="J27" i="15"/>
  <c r="I27" i="15"/>
  <c r="J26" i="15"/>
  <c r="I26" i="15"/>
  <c r="J25" i="15"/>
  <c r="I25" i="15"/>
  <c r="J24" i="15"/>
  <c r="I24" i="15"/>
  <c r="J23" i="15"/>
  <c r="I23" i="15"/>
  <c r="J22" i="15"/>
  <c r="I22" i="15"/>
  <c r="J21" i="15"/>
  <c r="I21" i="15"/>
  <c r="J20" i="15"/>
  <c r="I20" i="15"/>
  <c r="J19" i="15"/>
  <c r="I19" i="15"/>
  <c r="J18" i="15"/>
  <c r="I18" i="15"/>
  <c r="J17" i="15"/>
  <c r="I17" i="15"/>
  <c r="J16" i="15"/>
  <c r="I16" i="15"/>
  <c r="J15" i="15"/>
  <c r="I15" i="15"/>
  <c r="J14" i="15"/>
  <c r="I14" i="15"/>
  <c r="J13" i="15"/>
  <c r="I13" i="15"/>
  <c r="J12" i="15"/>
  <c r="I12" i="15"/>
  <c r="J11" i="15"/>
  <c r="I11" i="15"/>
  <c r="J10" i="15"/>
  <c r="I10" i="15"/>
  <c r="J9" i="15"/>
  <c r="I9" i="15"/>
  <c r="J8" i="15"/>
  <c r="I8" i="15"/>
  <c r="J7" i="15"/>
  <c r="I7" i="15"/>
  <c r="J6" i="15"/>
  <c r="I6" i="15"/>
  <c r="J5" i="15"/>
  <c r="I5" i="15"/>
  <c r="J4" i="15"/>
  <c r="I4" i="15"/>
  <c r="J3" i="15"/>
  <c r="I3" i="15"/>
  <c r="J2" i="15"/>
  <c r="I2" i="15"/>
  <c r="D135" i="14"/>
  <c r="D136" i="14" s="1"/>
  <c r="C135" i="14"/>
  <c r="C136" i="14" s="1"/>
  <c r="G136" i="14"/>
  <c r="G135" i="14"/>
  <c r="C2" i="11"/>
  <c r="J58" i="15" l="1"/>
  <c r="J57" i="15"/>
  <c r="I57" i="15"/>
  <c r="J2" i="14"/>
  <c r="I7" i="14"/>
  <c r="I2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56" i="14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I3" i="14"/>
  <c r="I4" i="14"/>
  <c r="I5" i="14"/>
  <c r="I6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J135" i="14" l="1"/>
  <c r="J136" i="14" s="1"/>
  <c r="H57" i="15"/>
  <c r="H135" i="14"/>
  <c r="H136" i="14" s="1"/>
  <c r="C9" i="11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2" i="8"/>
  <c r="C135" i="8"/>
  <c r="C136" i="8"/>
  <c r="C81" i="16"/>
  <c r="D58" i="15"/>
  <c r="D57" i="15"/>
  <c r="C58" i="15"/>
  <c r="C57" i="15"/>
  <c r="F136" i="8" l="1"/>
  <c r="F135" i="8"/>
  <c r="I58" i="15"/>
  <c r="H58" i="15"/>
  <c r="G57" i="15"/>
  <c r="G58" i="15"/>
  <c r="I81" i="16"/>
  <c r="I82" i="16"/>
  <c r="H81" i="16"/>
  <c r="H82" i="16"/>
  <c r="G81" i="16"/>
  <c r="G82" i="16"/>
  <c r="D81" i="16"/>
  <c r="D82" i="16"/>
  <c r="C82" i="16"/>
  <c r="C3" i="11"/>
  <c r="C4" i="11"/>
  <c r="C5" i="11"/>
  <c r="C6" i="11"/>
  <c r="C7" i="11"/>
  <c r="C8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2" i="2"/>
  <c r="C136" i="11" l="1"/>
  <c r="C135" i="11"/>
  <c r="C136" i="2"/>
  <c r="C135" i="2"/>
  <c r="D83" i="10"/>
  <c r="D64" i="9"/>
  <c r="D84" i="7"/>
  <c r="D85" i="7"/>
  <c r="D65" i="6"/>
  <c r="D66" i="6"/>
  <c r="D83" i="5"/>
  <c r="D64" i="4"/>
  <c r="I133" i="14"/>
  <c r="C133" i="3"/>
  <c r="C117" i="3"/>
  <c r="I117" i="14"/>
  <c r="C93" i="3"/>
  <c r="I93" i="14"/>
  <c r="I69" i="14"/>
  <c r="C69" i="3"/>
  <c r="C53" i="3"/>
  <c r="C29" i="3"/>
  <c r="C5" i="3"/>
  <c r="C115" i="3"/>
  <c r="I115" i="14"/>
  <c r="C59" i="3"/>
  <c r="I59" i="14"/>
  <c r="C11" i="3"/>
  <c r="C87" i="3"/>
  <c r="I87" i="14"/>
  <c r="C118" i="3"/>
  <c r="I118" i="14"/>
  <c r="C6" i="3"/>
  <c r="C124" i="3"/>
  <c r="I124" i="14"/>
  <c r="C100" i="3"/>
  <c r="I100" i="14"/>
  <c r="I76" i="14"/>
  <c r="C76" i="3"/>
  <c r="C60" i="3"/>
  <c r="I60" i="14"/>
  <c r="C36" i="3"/>
  <c r="C12" i="3"/>
  <c r="C131" i="3"/>
  <c r="I131" i="14"/>
  <c r="C75" i="3"/>
  <c r="I75" i="14"/>
  <c r="C35" i="3"/>
  <c r="C3" i="3"/>
  <c r="C39" i="3"/>
  <c r="I62" i="14"/>
  <c r="C62" i="3"/>
  <c r="C130" i="3"/>
  <c r="I130" i="14"/>
  <c r="C114" i="3"/>
  <c r="I114" i="14"/>
  <c r="C90" i="3"/>
  <c r="I90" i="14"/>
  <c r="I66" i="14"/>
  <c r="C66" i="3"/>
  <c r="C50" i="3"/>
  <c r="C26" i="3"/>
  <c r="I104" i="14"/>
  <c r="C104" i="3"/>
  <c r="C64" i="3"/>
  <c r="I64" i="14"/>
  <c r="C16" i="3"/>
  <c r="I63" i="14"/>
  <c r="C63" i="3"/>
  <c r="C7" i="3"/>
  <c r="C54" i="3"/>
  <c r="I121" i="14"/>
  <c r="C121" i="3"/>
  <c r="C105" i="3"/>
  <c r="I105" i="14"/>
  <c r="I81" i="14"/>
  <c r="I57" i="14"/>
  <c r="C57" i="3"/>
  <c r="C41" i="3"/>
  <c r="C17" i="3"/>
  <c r="I120" i="14"/>
  <c r="C120" i="3"/>
  <c r="C96" i="3"/>
  <c r="I96" i="14"/>
  <c r="C56" i="3"/>
  <c r="I56" i="14"/>
  <c r="C8" i="3"/>
  <c r="C79" i="3"/>
  <c r="I79" i="14"/>
  <c r="C102" i="3"/>
  <c r="I102" i="14"/>
  <c r="C22" i="3"/>
  <c r="I110" i="14"/>
  <c r="C110" i="3"/>
  <c r="I97" i="14"/>
  <c r="C97" i="3"/>
  <c r="C33" i="3"/>
  <c r="I88" i="14"/>
  <c r="C88" i="3"/>
  <c r="C47" i="3"/>
  <c r="C21" i="3"/>
  <c r="I99" i="14"/>
  <c r="C99" i="3"/>
  <c r="I78" i="14"/>
  <c r="C78" i="3"/>
  <c r="I116" i="14"/>
  <c r="C116" i="3"/>
  <c r="C28" i="3"/>
  <c r="I107" i="14"/>
  <c r="C107" i="3"/>
  <c r="I126" i="14"/>
  <c r="C126" i="3"/>
  <c r="I122" i="14"/>
  <c r="C122" i="3"/>
  <c r="I106" i="14"/>
  <c r="C106" i="3"/>
  <c r="C18" i="3"/>
  <c r="C48" i="3"/>
  <c r="C14" i="3"/>
  <c r="C9" i="3"/>
  <c r="I109" i="14"/>
  <c r="C109" i="3"/>
  <c r="C45" i="3"/>
  <c r="C55" i="3"/>
  <c r="I103" i="14"/>
  <c r="C103" i="3"/>
  <c r="C42" i="3"/>
  <c r="I85" i="14"/>
  <c r="C85" i="3"/>
  <c r="C43" i="3"/>
  <c r="I92" i="14"/>
  <c r="C92" i="3"/>
  <c r="I67" i="14"/>
  <c r="C67" i="3"/>
  <c r="I82" i="14"/>
  <c r="C82" i="3"/>
  <c r="I127" i="14"/>
  <c r="C127" i="3"/>
  <c r="I73" i="14"/>
  <c r="C73" i="3"/>
  <c r="C40" i="3"/>
  <c r="I125" i="14"/>
  <c r="C125" i="3"/>
  <c r="I61" i="14"/>
  <c r="C61" i="3"/>
  <c r="I123" i="14"/>
  <c r="C123" i="3"/>
  <c r="I119" i="14"/>
  <c r="C119" i="3"/>
  <c r="I132" i="14"/>
  <c r="C132" i="3"/>
  <c r="I68" i="14"/>
  <c r="C68" i="3"/>
  <c r="C4" i="3"/>
  <c r="C19" i="3"/>
  <c r="C30" i="3"/>
  <c r="I58" i="14"/>
  <c r="C58" i="3"/>
  <c r="I80" i="14"/>
  <c r="C80" i="3"/>
  <c r="C31" i="3"/>
  <c r="I113" i="14"/>
  <c r="C113" i="3"/>
  <c r="C49" i="3"/>
  <c r="I112" i="14"/>
  <c r="C112" i="3"/>
  <c r="I111" i="14"/>
  <c r="C111" i="3"/>
  <c r="C70" i="3"/>
  <c r="I70" i="14"/>
  <c r="C10" i="3"/>
  <c r="I95" i="14"/>
  <c r="C95" i="3"/>
  <c r="I101" i="14"/>
  <c r="C101" i="3"/>
  <c r="C37" i="3"/>
  <c r="I83" i="14"/>
  <c r="C83" i="3"/>
  <c r="C23" i="3"/>
  <c r="I108" i="14"/>
  <c r="C108" i="3"/>
  <c r="C44" i="3"/>
  <c r="I91" i="14"/>
  <c r="C91" i="3"/>
  <c r="I71" i="14"/>
  <c r="C71" i="3"/>
  <c r="I98" i="14"/>
  <c r="C98" i="3"/>
  <c r="C34" i="3"/>
  <c r="C32" i="3"/>
  <c r="I86" i="14"/>
  <c r="C86" i="3"/>
  <c r="I89" i="14"/>
  <c r="C89" i="3"/>
  <c r="C25" i="3"/>
  <c r="I72" i="14"/>
  <c r="C72" i="3"/>
  <c r="C15" i="3"/>
  <c r="C2" i="3"/>
  <c r="I77" i="14"/>
  <c r="C77" i="3"/>
  <c r="C13" i="3"/>
  <c r="C27" i="3"/>
  <c r="C38" i="3"/>
  <c r="I84" i="14"/>
  <c r="C84" i="3"/>
  <c r="C20" i="3"/>
  <c r="C51" i="3"/>
  <c r="I94" i="14"/>
  <c r="C94" i="3"/>
  <c r="I74" i="14"/>
  <c r="C74" i="3"/>
  <c r="C46" i="3"/>
  <c r="I129" i="14"/>
  <c r="C129" i="3"/>
  <c r="I65" i="14"/>
  <c r="C65" i="3"/>
  <c r="I128" i="14"/>
  <c r="C128" i="3"/>
  <c r="C24" i="3"/>
  <c r="I135" i="14" l="1"/>
  <c r="I136" i="14" s="1"/>
  <c r="C135" i="3"/>
  <c r="C136" i="3"/>
</calcChain>
</file>

<file path=xl/sharedStrings.xml><?xml version="1.0" encoding="utf-8"?>
<sst xmlns="http://schemas.openxmlformats.org/spreadsheetml/2006/main" count="3747" uniqueCount="840">
  <si>
    <t>系 年 班</t>
  </si>
  <si>
    <t>學號(Student ID)</t>
  </si>
  <si>
    <t>姓名</t>
  </si>
  <si>
    <t>成績</t>
  </si>
  <si>
    <t>原因</t>
  </si>
  <si>
    <t xml:space="preserve">數學系           4                               </t>
  </si>
  <si>
    <t>C14036023</t>
  </si>
  <si>
    <t>莊沛聖</t>
  </si>
  <si>
    <t xml:space="preserve">機械系           4 甲                            </t>
  </si>
  <si>
    <t>E14037013</t>
  </si>
  <si>
    <t>朱偉強</t>
  </si>
  <si>
    <t xml:space="preserve">機械系           4 乙                            </t>
  </si>
  <si>
    <t>E14032152</t>
  </si>
  <si>
    <t>李嘉芙</t>
  </si>
  <si>
    <t>E14032330</t>
  </si>
  <si>
    <t>江明駿</t>
  </si>
  <si>
    <t>E14049086</t>
  </si>
  <si>
    <t>陳趙鴻</t>
  </si>
  <si>
    <t>3. 沒有結果(-10)</t>
  </si>
  <si>
    <t xml:space="preserve">電機系           5 乙                            </t>
  </si>
  <si>
    <t>E24039114</t>
  </si>
  <si>
    <t>林廉恩</t>
  </si>
  <si>
    <t>沒交</t>
  </si>
  <si>
    <t xml:space="preserve">電機系           5 丙                            </t>
  </si>
  <si>
    <t>E24026967</t>
  </si>
  <si>
    <t>黃建勛</t>
  </si>
  <si>
    <t>3.雜訊太多(-5) 4.2沒有紅點(-5)</t>
  </si>
  <si>
    <t xml:space="preserve">土木系           3 乙                            </t>
  </si>
  <si>
    <t>E64042084</t>
  </si>
  <si>
    <t>王鈞平</t>
  </si>
  <si>
    <t xml:space="preserve">土木系           4 乙                            </t>
  </si>
  <si>
    <t>E64036287</t>
  </si>
  <si>
    <t>賴姣廷</t>
  </si>
  <si>
    <t xml:space="preserve">工科系           3                               </t>
  </si>
  <si>
    <t>E94046149</t>
  </si>
  <si>
    <t>曾丞平</t>
  </si>
  <si>
    <t xml:space="preserve">工科系           4                               </t>
  </si>
  <si>
    <t>E94031013</t>
  </si>
  <si>
    <t>高苑庭</t>
  </si>
  <si>
    <t>E94031089</t>
  </si>
  <si>
    <t>張維桓</t>
  </si>
  <si>
    <t>E94031097</t>
  </si>
  <si>
    <t>李曼妤</t>
  </si>
  <si>
    <t>E94031160</t>
  </si>
  <si>
    <t>何俊逸</t>
  </si>
  <si>
    <t>E94031233</t>
  </si>
  <si>
    <t>洪靖秦</t>
  </si>
  <si>
    <t>E94036039</t>
  </si>
  <si>
    <t>魏孜昀</t>
  </si>
  <si>
    <t>E94036063</t>
  </si>
  <si>
    <t>張凱淳</t>
  </si>
  <si>
    <t>E94036110</t>
  </si>
  <si>
    <t>陳昱成</t>
  </si>
  <si>
    <t>3.雜訊過多(-5)</t>
  </si>
  <si>
    <t>E94036225</t>
  </si>
  <si>
    <t>黃偉倫</t>
  </si>
  <si>
    <t xml:space="preserve">航太系           4                               </t>
  </si>
  <si>
    <t>F44036102</t>
  </si>
  <si>
    <t>江昱賢</t>
  </si>
  <si>
    <t>F44036186</t>
  </si>
  <si>
    <t>王耀宗</t>
  </si>
  <si>
    <t xml:space="preserve">資訊系           3 甲                            </t>
  </si>
  <si>
    <t>F74045018</t>
  </si>
  <si>
    <t>廖其忻</t>
  </si>
  <si>
    <t>1.2 Run Time Error
1.4 Run Time Error</t>
  </si>
  <si>
    <t xml:space="preserve">資訊系           3 乙                            </t>
  </si>
  <si>
    <t>F74034025</t>
  </si>
  <si>
    <t>郭子瑋</t>
  </si>
  <si>
    <t>using toolset vs2017(v141)</t>
  </si>
  <si>
    <t>F74044119</t>
  </si>
  <si>
    <t>彭佳緯</t>
  </si>
  <si>
    <t xml:space="preserve">資訊系           4 甲                            </t>
  </si>
  <si>
    <t>F74031027</t>
  </si>
  <si>
    <t>李東霖</t>
  </si>
  <si>
    <t>F74031051</t>
  </si>
  <si>
    <t>林允文</t>
  </si>
  <si>
    <t>F74031108</t>
  </si>
  <si>
    <t>陳宥華</t>
  </si>
  <si>
    <t>F74031116</t>
  </si>
  <si>
    <t>劉承叡</t>
  </si>
  <si>
    <t>F74031132</t>
  </si>
  <si>
    <t>吳晟毓</t>
  </si>
  <si>
    <t>2 can not execute (-15). 4.2 can not execute (-10).</t>
  </si>
  <si>
    <t>F74031158</t>
  </si>
  <si>
    <t>王韻華</t>
  </si>
  <si>
    <t>2. wrong answer (-15)</t>
  </si>
  <si>
    <t>F74031166</t>
  </si>
  <si>
    <t>戴子祐</t>
  </si>
  <si>
    <t>F74036019</t>
  </si>
  <si>
    <t>鄭宇軒</t>
  </si>
  <si>
    <t>F74036035</t>
  </si>
  <si>
    <t>曾奕齊</t>
  </si>
  <si>
    <t>Miss</t>
  </si>
  <si>
    <t>F74036093</t>
  </si>
  <si>
    <t>洪佑杭</t>
  </si>
  <si>
    <t>3. bad result(-5)</t>
  </si>
  <si>
    <t>F74036132</t>
  </si>
  <si>
    <t>楊雅琦</t>
  </si>
  <si>
    <t>2. can not execute (-15)</t>
  </si>
  <si>
    <t>F74036158</t>
  </si>
  <si>
    <t>李泓哲</t>
  </si>
  <si>
    <t>F74036190</t>
  </si>
  <si>
    <t>張瑜真</t>
  </si>
  <si>
    <t>Missing</t>
  </si>
  <si>
    <t>F74036213</t>
  </si>
  <si>
    <t>辜玉雯</t>
  </si>
  <si>
    <t>F74036271</t>
  </si>
  <si>
    <t>柯宗銘</t>
  </si>
  <si>
    <t>F74036297</t>
  </si>
  <si>
    <t>張友誠</t>
  </si>
  <si>
    <t>F74036378</t>
  </si>
  <si>
    <t>王峻凱</t>
  </si>
  <si>
    <t>F74036459</t>
  </si>
  <si>
    <t>方鈞麒</t>
  </si>
  <si>
    <t>F74036475</t>
  </si>
  <si>
    <t>尹紹宇</t>
  </si>
  <si>
    <t>F74068406</t>
  </si>
  <si>
    <t>凌繼標</t>
  </si>
  <si>
    <t>F94021026</t>
  </si>
  <si>
    <t>林品磊</t>
  </si>
  <si>
    <t>1.1 wrong results (-3)
2. Empty (-15)</t>
  </si>
  <si>
    <t xml:space="preserve">資訊系           4 乙                            </t>
  </si>
  <si>
    <t>E64021012</t>
  </si>
  <si>
    <t>洪曼容</t>
  </si>
  <si>
    <t>F74032073</t>
  </si>
  <si>
    <t>蔡婷安</t>
  </si>
  <si>
    <t>F74032112</t>
  </si>
  <si>
    <t>林彥亨</t>
  </si>
  <si>
    <t>F74032162</t>
  </si>
  <si>
    <t>利文韡</t>
  </si>
  <si>
    <t>F74036027</t>
  </si>
  <si>
    <t>周子軒</t>
  </si>
  <si>
    <t>F74036108</t>
  </si>
  <si>
    <t>王冠鈞</t>
  </si>
  <si>
    <t>F74036124</t>
  </si>
  <si>
    <t>王贊鈞</t>
  </si>
  <si>
    <t>F74036140</t>
  </si>
  <si>
    <t>邱品毓</t>
  </si>
  <si>
    <t>4.1 Not Implement(-15)
4.2 Not Implement(-10)</t>
  </si>
  <si>
    <t>F74036328</t>
  </si>
  <si>
    <t>翁介誠</t>
  </si>
  <si>
    <t>F74036344</t>
  </si>
  <si>
    <t>郭育成</t>
  </si>
  <si>
    <t>Compile Error - Please use toolkit vs2012(v110)</t>
  </si>
  <si>
    <t>F74059025</t>
  </si>
  <si>
    <t>歐陽仲威</t>
  </si>
  <si>
    <t xml:space="preserve">資訊系           5 甲                            </t>
  </si>
  <si>
    <t>F74021072</t>
  </si>
  <si>
    <t>郭建德</t>
  </si>
  <si>
    <t>2. Process crash(-15)
3. 雜訊過多(-5)</t>
  </si>
  <si>
    <t>F74021200</t>
  </si>
  <si>
    <t>吳典澤</t>
  </si>
  <si>
    <t xml:space="preserve">醫工系           4                               </t>
  </si>
  <si>
    <t>F94036089</t>
  </si>
  <si>
    <t>吳旻昇</t>
  </si>
  <si>
    <t>F94036144</t>
  </si>
  <si>
    <t>陳致嘉</t>
  </si>
  <si>
    <t xml:space="preserve">工資系           4                               </t>
  </si>
  <si>
    <t>H34031160</t>
  </si>
  <si>
    <t>曹育榕</t>
  </si>
  <si>
    <t xml:space="preserve">機械所           1 碩                            </t>
  </si>
  <si>
    <t>N16060078</t>
  </si>
  <si>
    <t>黃麒祐</t>
  </si>
  <si>
    <t>N16060086</t>
  </si>
  <si>
    <t>陳世修</t>
  </si>
  <si>
    <t>N16060167</t>
  </si>
  <si>
    <t>蔡秉昌</t>
  </si>
  <si>
    <t>N16061456</t>
  </si>
  <si>
    <t>彭繼賢</t>
  </si>
  <si>
    <t>2. 座標錯誤(-5)</t>
  </si>
  <si>
    <t xml:space="preserve">電機所           1 碩                            </t>
  </si>
  <si>
    <t>N26060151</t>
  </si>
  <si>
    <t>林易瑩</t>
  </si>
  <si>
    <t>3. 雜訊過多(-5)
4.2 紅點位置錯誤(-5)</t>
  </si>
  <si>
    <t>N26061092</t>
  </si>
  <si>
    <t>陳侑炘</t>
  </si>
  <si>
    <t>N26061660</t>
  </si>
  <si>
    <t>楊景倫</t>
  </si>
  <si>
    <t>N26064309</t>
  </si>
  <si>
    <t>陳威廷</t>
  </si>
  <si>
    <t>1.2 無法執行(-10)</t>
  </si>
  <si>
    <t xml:space="preserve">工科所           1 碩                            </t>
  </si>
  <si>
    <t>N96064109</t>
  </si>
  <si>
    <t>林宏儒</t>
  </si>
  <si>
    <t>N96064434</t>
  </si>
  <si>
    <t>顏姿宜</t>
  </si>
  <si>
    <t xml:space="preserve">1.2~1.4 程式crash (-30)
4. 沒有用紅點標出(-5) </t>
  </si>
  <si>
    <t>N96064442</t>
  </si>
  <si>
    <t>林劭宇</t>
  </si>
  <si>
    <t>4.2 未實作 (-10)</t>
  </si>
  <si>
    <t xml:space="preserve">工科所           2 碩                            </t>
  </si>
  <si>
    <t>N96051114</t>
  </si>
  <si>
    <t>賴鵬宇</t>
  </si>
  <si>
    <t>N96051122</t>
  </si>
  <si>
    <t>彭翊展</t>
  </si>
  <si>
    <t>N96054104</t>
  </si>
  <si>
    <t>孫詠富</t>
  </si>
  <si>
    <t>1.3 跳出錯誤訊息(-10)</t>
  </si>
  <si>
    <t xml:space="preserve">航太所           1 碩                            </t>
  </si>
  <si>
    <t>P46061233</t>
  </si>
  <si>
    <t>林昀懋</t>
  </si>
  <si>
    <t>P46061275</t>
  </si>
  <si>
    <t>游鎮藝</t>
  </si>
  <si>
    <t>P46061487</t>
  </si>
  <si>
    <t>林牧衡</t>
  </si>
  <si>
    <t>2.方向相反(-5) 4.2未實作(-10)</t>
  </si>
  <si>
    <t>P46064281</t>
  </si>
  <si>
    <t>李和洋</t>
  </si>
  <si>
    <t>4.2無紅點 (-10)</t>
  </si>
  <si>
    <t>P46064304</t>
  </si>
  <si>
    <t>李宏榮</t>
  </si>
  <si>
    <t xml:space="preserve">資訊所           1 碩                            </t>
  </si>
  <si>
    <t>P76051072</t>
  </si>
  <si>
    <t>林嘉源</t>
  </si>
  <si>
    <t>P76054371</t>
  </si>
  <si>
    <t>李定家</t>
  </si>
  <si>
    <t>P76061035</t>
  </si>
  <si>
    <t>黃義方</t>
  </si>
  <si>
    <t>P76061043</t>
  </si>
  <si>
    <t>陳映儒</t>
  </si>
  <si>
    <t>P76061093</t>
  </si>
  <si>
    <t>蕭偉銘</t>
  </si>
  <si>
    <t>1.4 沒結果 (-10)</t>
  </si>
  <si>
    <t>P76061108</t>
  </si>
  <si>
    <t>林晉宇</t>
  </si>
  <si>
    <t>2. 沒結果(-15) 4.2 沒結果(-10)</t>
  </si>
  <si>
    <t>P76061124</t>
  </si>
  <si>
    <t>梁智堯</t>
  </si>
  <si>
    <t>3 沒show original video(-5)</t>
  </si>
  <si>
    <t>P76061132</t>
  </si>
  <si>
    <t>莊竣淳</t>
  </si>
  <si>
    <t>P76061140</t>
  </si>
  <si>
    <t>陳品翰</t>
  </si>
  <si>
    <t>P76061190</t>
  </si>
  <si>
    <t>翁士軒</t>
  </si>
  <si>
    <t>P76061302</t>
  </si>
  <si>
    <t>徐嘉昊</t>
  </si>
  <si>
    <t>P76061310</t>
  </si>
  <si>
    <t>林弘恆</t>
  </si>
  <si>
    <t>P76061328</t>
  </si>
  <si>
    <t>施鈞陽</t>
  </si>
  <si>
    <t>P76061386</t>
  </si>
  <si>
    <t>沈育同</t>
  </si>
  <si>
    <t>P76061394</t>
  </si>
  <si>
    <t>高威震</t>
  </si>
  <si>
    <t>P76061417</t>
  </si>
  <si>
    <t>張庭翊</t>
  </si>
  <si>
    <t>P76063029</t>
  </si>
  <si>
    <t>吳昊</t>
  </si>
  <si>
    <t>1.2到3無法運行(-65)</t>
  </si>
  <si>
    <t>P76064033</t>
  </si>
  <si>
    <t>林紹弘</t>
  </si>
  <si>
    <t>3. 雜訊過多(-5)
4.2 沒畫紅點(-5)</t>
  </si>
  <si>
    <t>P76064067</t>
  </si>
  <si>
    <t>賴季夆</t>
  </si>
  <si>
    <t xml:space="preserve"> 2(-15)都無法執行</t>
  </si>
  <si>
    <t>P76064083</t>
  </si>
  <si>
    <t>林柏丞</t>
  </si>
  <si>
    <t>P76064122</t>
  </si>
  <si>
    <t>楊凱州</t>
  </si>
  <si>
    <t>1.1 1.2 1.3 1.4忘記設暫停(-12)</t>
  </si>
  <si>
    <t>P76064245</t>
  </si>
  <si>
    <t>洪得軒</t>
  </si>
  <si>
    <t>P76064253</t>
  </si>
  <si>
    <t>施彥安</t>
  </si>
  <si>
    <t>P76064261</t>
  </si>
  <si>
    <t>李宛臻</t>
  </si>
  <si>
    <t>P76064279</t>
  </si>
  <si>
    <t>吳慈娟</t>
  </si>
  <si>
    <t>P76064318</t>
  </si>
  <si>
    <t>蘇志盛</t>
  </si>
  <si>
    <t>P76064384</t>
  </si>
  <si>
    <t>陳禹平</t>
  </si>
  <si>
    <t>P76064392</t>
  </si>
  <si>
    <t>呂萬瑋</t>
  </si>
  <si>
    <t>P76064449</t>
  </si>
  <si>
    <t>邱勝敏</t>
  </si>
  <si>
    <t>P76064473</t>
  </si>
  <si>
    <t>楊承尉</t>
  </si>
  <si>
    <t>P76064619</t>
  </si>
  <si>
    <t>林子傑</t>
  </si>
  <si>
    <t>P76067065</t>
  </si>
  <si>
    <t>裴氏俠</t>
  </si>
  <si>
    <t>P76067081</t>
  </si>
  <si>
    <t>黎楓富</t>
  </si>
  <si>
    <t xml:space="preserve">資訊所           2 碩                            </t>
  </si>
  <si>
    <t>P76051014</t>
  </si>
  <si>
    <t>柯建廷</t>
  </si>
  <si>
    <t>P76051056</t>
  </si>
  <si>
    <t>李冠陞</t>
  </si>
  <si>
    <t>P76051064</t>
  </si>
  <si>
    <t>黃少呈</t>
  </si>
  <si>
    <t>2. 座標錯誤(-5) 4.2 沒用紅點(-5)</t>
  </si>
  <si>
    <t>P76051218</t>
  </si>
  <si>
    <t>吳宗祐</t>
  </si>
  <si>
    <t>2. 無法執行(-15) 4.2 無法執行(-10)</t>
  </si>
  <si>
    <t>P76051242</t>
  </si>
  <si>
    <t>劉哲宏</t>
  </si>
  <si>
    <t>P76051276</t>
  </si>
  <si>
    <t>高豪辰</t>
  </si>
  <si>
    <t>4.2沒做(-10)</t>
  </si>
  <si>
    <t>P76051331</t>
  </si>
  <si>
    <t>江泓錫</t>
  </si>
  <si>
    <t>P76051420</t>
  </si>
  <si>
    <t>巫自和</t>
  </si>
  <si>
    <t>P76053024</t>
  </si>
  <si>
    <t>蔡子健</t>
  </si>
  <si>
    <t>P76053040</t>
  </si>
  <si>
    <t>鄭驍敏</t>
  </si>
  <si>
    <t>2. 沒做(-15)</t>
  </si>
  <si>
    <t>P76054321</t>
  </si>
  <si>
    <t>周純靜</t>
  </si>
  <si>
    <t>P76054339</t>
  </si>
  <si>
    <t>張尚瑋</t>
  </si>
  <si>
    <t>P76054486</t>
  </si>
  <si>
    <t>魏奇安</t>
  </si>
  <si>
    <t>P76054533</t>
  </si>
  <si>
    <t>蔡博翔</t>
  </si>
  <si>
    <t>P76054664</t>
  </si>
  <si>
    <t>劉昭陽</t>
  </si>
  <si>
    <t xml:space="preserve">資訊所           3 碩                            </t>
  </si>
  <si>
    <t>P76044350</t>
  </si>
  <si>
    <t>張嘉恬</t>
  </si>
  <si>
    <t xml:space="preserve">製造所           1 碩                            </t>
  </si>
  <si>
    <t>P96061013</t>
  </si>
  <si>
    <t>江易軒</t>
  </si>
  <si>
    <t>4.2 沒畫紅點 (-5)</t>
  </si>
  <si>
    <t>P96061021</t>
  </si>
  <si>
    <t>呂冠廷</t>
  </si>
  <si>
    <t>4.2 未實作(-10)</t>
  </si>
  <si>
    <t>P96061136</t>
  </si>
  <si>
    <t>黃彥翔</t>
  </si>
  <si>
    <t>P96064011</t>
  </si>
  <si>
    <t>洪子筠</t>
  </si>
  <si>
    <t>4.2 無法執行 (-10)</t>
  </si>
  <si>
    <t xml:space="preserve">電通所           1 碩                            </t>
  </si>
  <si>
    <t>Q36061290</t>
  </si>
  <si>
    <t>林保男</t>
  </si>
  <si>
    <t>只實作1.1 3. 4.1</t>
  </si>
  <si>
    <t>Q36064052</t>
  </si>
  <si>
    <t>王仁暐</t>
  </si>
  <si>
    <t>2. 座標錯誤(-5) 4.2 沒做check(-10)</t>
  </si>
  <si>
    <t>Q36064078</t>
  </si>
  <si>
    <t>江心安</t>
  </si>
  <si>
    <t>Q36064094</t>
  </si>
  <si>
    <t>林家慶</t>
  </si>
  <si>
    <t>Q36064109</t>
  </si>
  <si>
    <t>黃子育</t>
  </si>
  <si>
    <t>沒有可執行的程式</t>
  </si>
  <si>
    <t>Q36064531</t>
  </si>
  <si>
    <t>葉鈺萱</t>
  </si>
  <si>
    <t xml:space="preserve">電通所           2 碩                            </t>
  </si>
  <si>
    <t>Q36051237</t>
  </si>
  <si>
    <t>簡伯丞</t>
  </si>
  <si>
    <t>1.2 1.3 1.4結果錯誤(-30) 2.座標錯誤(-5)</t>
  </si>
  <si>
    <t xml:space="preserve">醫資所           1 碩                            </t>
  </si>
  <si>
    <t>Q56064022</t>
  </si>
  <si>
    <t>許湘琪</t>
  </si>
  <si>
    <t>有效人數</t>
  </si>
  <si>
    <t>平均</t>
  </si>
  <si>
    <t>4.2 bad result (-5)</t>
  </si>
  <si>
    <t>1.1 No height/ width (-5) 3.0 No points (-3)</t>
  </si>
  <si>
    <t>2.3 The line of chessboard are 
interrupted intermittently (-5)</t>
  </si>
  <si>
    <t>3.1 No show location of points in console (-1)</t>
  </si>
  <si>
    <t>4.1, 4.2 Orginal image is not correct, (-1, -1)</t>
  </si>
  <si>
    <t>no (2.3 button) (-1); 2.2 no hough(-10);
 2.3 no sobel(-10); 4.2 no local (-3)</t>
  </si>
  <si>
    <t>2.3 Empty (-10)</t>
  </si>
  <si>
    <t>3.1 No show the location(-1)</t>
  </si>
  <si>
    <t>2.3 Use Sobel Function of Open CV(-10)</t>
  </si>
  <si>
    <t>1.2 Runtime Error
1.3 Runtime Error
1.4 Runtime Error
3. 無法執行(No attribute bgsegm)
4.2 輸出結果錯誤</t>
    <phoneticPr fontId="4" type="noConversion"/>
  </si>
  <si>
    <t>1.2 intrinsic matrix印成rotation matrix (-8)
1.3 extrinsic matrix印成translation matrix (-8)
2 沒寫 （-15）
3 沒show original video(-5)
4 整大題沒寫（-25）</t>
    <phoneticPr fontId="4" type="noConversion"/>
  </si>
  <si>
    <t>2. 頂點結果顯示錯誤 (-5) 4.2 沒畫紅點 (-5)</t>
    <phoneticPr fontId="4" type="noConversion"/>
  </si>
  <si>
    <t>1.2~2 Process crashed
1.2 Wrong output results (-10)
1.3 This output is for 1.2 (-5)
1.4 Wrong output result (-10)
2 Not working (-15)</t>
    <phoneticPr fontId="4" type="noConversion"/>
  </si>
  <si>
    <t>2. 只能顯示一張圖(-10)
3. 影片無法撥放(-15)
4.2 沒有disparity check及mark red圖(-10)</t>
    <phoneticPr fontId="4" type="noConversion"/>
  </si>
  <si>
    <t>0. 沒有user interface (-5)
1.2 intrinsic matrix值算錯（-5）
1.3 沒寫（-10）
1.4 distortion值不對（-5）
2 沒有自動播放（-1）
4 整大題沒寫（-25）</t>
    <phoneticPr fontId="4" type="noConversion"/>
  </si>
  <si>
    <t>1.2 輸出結果錯誤
1.3 輸出結果錯誤
1.4 輸出結果錯誤
4.2 輸出結果錯誤</t>
    <phoneticPr fontId="4" type="noConversion"/>
  </si>
  <si>
    <t>1.2 輸出結果錯誤(-10)
1.3 輸出結果錯誤(-5)
1.4 輸出結果錯誤(-10)</t>
    <phoneticPr fontId="4" type="noConversion"/>
  </si>
  <si>
    <t>1.3報錯(-10) 2.不是在同個畫面執行(-1)</t>
    <phoneticPr fontId="4" type="noConversion"/>
  </si>
  <si>
    <r>
      <rPr>
        <sz val="12"/>
        <rFont val="標楷體"/>
        <family val="4"/>
        <charset val="136"/>
      </rPr>
      <t>平均</t>
    </r>
  </si>
  <si>
    <r>
      <rPr>
        <sz val="12"/>
        <rFont val="標楷體"/>
        <family val="4"/>
        <charset val="136"/>
      </rPr>
      <t>有效人數</t>
    </r>
  </si>
  <si>
    <r>
      <rPr>
        <sz val="12"/>
        <color rgb="FF000000"/>
        <rFont val="標楷體"/>
        <family val="4"/>
        <charset val="136"/>
      </rPr>
      <t>許湘琪</t>
    </r>
  </si>
  <si>
    <r>
      <rPr>
        <sz val="12"/>
        <color rgb="FF000000"/>
        <rFont val="標楷體"/>
        <family val="4"/>
        <charset val="136"/>
      </rPr>
      <t>醫資所</t>
    </r>
    <r>
      <rPr>
        <sz val="12"/>
        <color rgb="FF000000"/>
        <rFont val="Times New Roman"/>
        <family val="1"/>
      </rPr>
      <t xml:space="preserve">           1 </t>
    </r>
    <r>
      <rPr>
        <sz val="12"/>
        <color rgb="FF000000"/>
        <rFont val="標楷體"/>
        <family val="4"/>
        <charset val="136"/>
      </rPr>
      <t>碩</t>
    </r>
    <r>
      <rPr>
        <sz val="12"/>
        <color rgb="FF000000"/>
        <rFont val="Times New Roman"/>
        <family val="1"/>
      </rPr>
      <t xml:space="preserve">                            </t>
    </r>
  </si>
  <si>
    <r>
      <rPr>
        <sz val="12"/>
        <color rgb="FF000000"/>
        <rFont val="標楷體"/>
        <family val="4"/>
        <charset val="136"/>
      </rPr>
      <t>簡伯丞</t>
    </r>
  </si>
  <si>
    <r>
      <rPr>
        <sz val="12"/>
        <color rgb="FF000000"/>
        <rFont val="標楷體"/>
        <family val="4"/>
        <charset val="136"/>
      </rPr>
      <t>電通所</t>
    </r>
    <r>
      <rPr>
        <sz val="12"/>
        <color rgb="FF000000"/>
        <rFont val="Times New Roman"/>
        <family val="1"/>
      </rPr>
      <t xml:space="preserve">           2 </t>
    </r>
    <r>
      <rPr>
        <sz val="12"/>
        <color rgb="FF000000"/>
        <rFont val="標楷體"/>
        <family val="4"/>
        <charset val="136"/>
      </rPr>
      <t>碩</t>
    </r>
    <r>
      <rPr>
        <sz val="12"/>
        <color rgb="FF000000"/>
        <rFont val="Times New Roman"/>
        <family val="1"/>
      </rPr>
      <t xml:space="preserve">                            </t>
    </r>
  </si>
  <si>
    <r>
      <rPr>
        <sz val="12"/>
        <color rgb="FF000000"/>
        <rFont val="標楷體"/>
        <family val="4"/>
        <charset val="136"/>
      </rPr>
      <t>葉鈺萱</t>
    </r>
  </si>
  <si>
    <r>
      <rPr>
        <sz val="12"/>
        <color rgb="FF000000"/>
        <rFont val="標楷體"/>
        <family val="4"/>
        <charset val="136"/>
      </rPr>
      <t>電通所</t>
    </r>
    <r>
      <rPr>
        <sz val="12"/>
        <color rgb="FF000000"/>
        <rFont val="Times New Roman"/>
        <family val="1"/>
      </rPr>
      <t xml:space="preserve">           1 </t>
    </r>
    <r>
      <rPr>
        <sz val="12"/>
        <color rgb="FF000000"/>
        <rFont val="標楷體"/>
        <family val="4"/>
        <charset val="136"/>
      </rPr>
      <t>碩</t>
    </r>
    <r>
      <rPr>
        <sz val="12"/>
        <color rgb="FF000000"/>
        <rFont val="Times New Roman"/>
        <family val="1"/>
      </rPr>
      <t xml:space="preserve">                            </t>
    </r>
  </si>
  <si>
    <r>
      <rPr>
        <sz val="12"/>
        <color rgb="FF000000"/>
        <rFont val="標楷體"/>
        <family val="4"/>
        <charset val="136"/>
      </rPr>
      <t>黃子育</t>
    </r>
  </si>
  <si>
    <r>
      <rPr>
        <sz val="12"/>
        <color rgb="FF000000"/>
        <rFont val="標楷體"/>
        <family val="4"/>
        <charset val="136"/>
      </rPr>
      <t>林家慶</t>
    </r>
  </si>
  <si>
    <r>
      <t>3.</t>
    </r>
    <r>
      <rPr>
        <sz val="12"/>
        <rFont val="標楷體"/>
        <family val="4"/>
        <charset val="136"/>
      </rPr>
      <t>未顯示座標</t>
    </r>
    <r>
      <rPr>
        <sz val="12"/>
        <rFont val="Times New Roman"/>
        <family val="1"/>
      </rPr>
      <t>(-1), 4.2</t>
    </r>
    <r>
      <rPr>
        <sz val="12"/>
        <rFont val="標楷體"/>
        <family val="4"/>
        <charset val="136"/>
      </rPr>
      <t>無法執行</t>
    </r>
    <r>
      <rPr>
        <sz val="12"/>
        <rFont val="Times New Roman"/>
        <family val="1"/>
      </rPr>
      <t>(-10)</t>
    </r>
  </si>
  <si>
    <r>
      <rPr>
        <sz val="12"/>
        <color rgb="FF000000"/>
        <rFont val="標楷體"/>
        <family val="4"/>
        <charset val="136"/>
      </rPr>
      <t>江心安</t>
    </r>
  </si>
  <si>
    <r>
      <t xml:space="preserve">2.1 </t>
    </r>
    <r>
      <rPr>
        <sz val="12"/>
        <rFont val="標楷體"/>
        <family val="4"/>
        <charset val="136"/>
      </rPr>
      <t>沒做</t>
    </r>
    <r>
      <rPr>
        <sz val="12"/>
        <rFont val="Times New Roman"/>
        <family val="1"/>
      </rPr>
      <t>canny (-5)</t>
    </r>
  </si>
  <si>
    <r>
      <rPr>
        <sz val="12"/>
        <color rgb="FF000000"/>
        <rFont val="標楷體"/>
        <family val="4"/>
        <charset val="136"/>
      </rPr>
      <t>王仁暐</t>
    </r>
  </si>
  <si>
    <t>2.3 Use Sobel Function (-10) 3. the result is not good (-5)</t>
    <phoneticPr fontId="4" type="noConversion"/>
  </si>
  <si>
    <r>
      <rPr>
        <sz val="12"/>
        <color rgb="FF000000"/>
        <rFont val="標楷體"/>
        <family val="4"/>
        <charset val="136"/>
      </rPr>
      <t>林保男</t>
    </r>
  </si>
  <si>
    <r>
      <t>2.3</t>
    </r>
    <r>
      <rPr>
        <sz val="12"/>
        <rFont val="標楷體"/>
        <family val="4"/>
        <charset val="136"/>
      </rPr>
      <t>未實作</t>
    </r>
    <r>
      <rPr>
        <sz val="12"/>
        <rFont val="Times New Roman"/>
        <family val="1"/>
      </rPr>
      <t>(-10), 3.</t>
    </r>
    <r>
      <rPr>
        <sz val="12"/>
        <rFont val="標楷體"/>
        <family val="4"/>
        <charset val="136"/>
      </rPr>
      <t>未顯示座標</t>
    </r>
    <r>
      <rPr>
        <sz val="12"/>
        <rFont val="Times New Roman"/>
        <family val="1"/>
      </rPr>
      <t>(-1)</t>
    </r>
  </si>
  <si>
    <r>
      <rPr>
        <sz val="12"/>
        <color rgb="FF000000"/>
        <rFont val="標楷體"/>
        <family val="4"/>
        <charset val="136"/>
      </rPr>
      <t>洪子筠</t>
    </r>
  </si>
  <si>
    <r>
      <rPr>
        <sz val="12"/>
        <color rgb="FF000000"/>
        <rFont val="標楷體"/>
        <family val="4"/>
        <charset val="136"/>
      </rPr>
      <t>製造所</t>
    </r>
    <r>
      <rPr>
        <sz val="12"/>
        <color rgb="FF000000"/>
        <rFont val="Times New Roman"/>
        <family val="1"/>
      </rPr>
      <t xml:space="preserve">           1 </t>
    </r>
    <r>
      <rPr>
        <sz val="12"/>
        <color rgb="FF000000"/>
        <rFont val="標楷體"/>
        <family val="4"/>
        <charset val="136"/>
      </rPr>
      <t>碩</t>
    </r>
    <r>
      <rPr>
        <sz val="12"/>
        <color rgb="FF000000"/>
        <rFont val="Times New Roman"/>
        <family val="1"/>
      </rPr>
      <t xml:space="preserve">                            </t>
    </r>
  </si>
  <si>
    <r>
      <t>2.1</t>
    </r>
    <r>
      <rPr>
        <sz val="12"/>
        <rFont val="標楷體"/>
        <family val="4"/>
        <charset val="136"/>
      </rPr>
      <t>沒做高斯</t>
    </r>
    <r>
      <rPr>
        <sz val="12"/>
        <rFont val="Times New Roman"/>
        <family val="1"/>
      </rPr>
      <t xml:space="preserve">(-5), 2.2,2.3,3. </t>
    </r>
    <r>
      <rPr>
        <sz val="12"/>
        <rFont val="標楷體"/>
        <family val="4"/>
        <charset val="136"/>
      </rPr>
      <t>未實作</t>
    </r>
    <r>
      <rPr>
        <sz val="12"/>
        <rFont val="Times New Roman"/>
        <family val="1"/>
      </rPr>
      <t>(-30) 4.2</t>
    </r>
    <r>
      <rPr>
        <sz val="12"/>
        <rFont val="標楷體"/>
        <family val="4"/>
        <charset val="136"/>
      </rPr>
      <t>未做模糊化</t>
    </r>
    <r>
      <rPr>
        <sz val="12"/>
        <rFont val="Times New Roman"/>
        <family val="1"/>
      </rPr>
      <t>(-5)</t>
    </r>
    <phoneticPr fontId="4" type="noConversion"/>
  </si>
  <si>
    <r>
      <rPr>
        <sz val="12"/>
        <color theme="1"/>
        <rFont val="標楷體"/>
        <family val="4"/>
        <charset val="136"/>
      </rPr>
      <t>黃彥翔</t>
    </r>
  </si>
  <si>
    <r>
      <rPr>
        <sz val="12"/>
        <color theme="1"/>
        <rFont val="標楷體"/>
        <family val="4"/>
        <charset val="136"/>
      </rPr>
      <t>製造所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</si>
  <si>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rgb="FF000000"/>
        <rFont val="標楷體"/>
        <family val="4"/>
        <charset val="136"/>
      </rPr>
      <t>呂冠廷</t>
    </r>
  </si>
  <si>
    <r>
      <t>2.1</t>
    </r>
    <r>
      <rPr>
        <sz val="12"/>
        <rFont val="標楷體"/>
        <family val="4"/>
        <charset val="136"/>
      </rPr>
      <t>沒做高斯模糊</t>
    </r>
    <r>
      <rPr>
        <sz val="12"/>
        <rFont val="Times New Roman"/>
        <family val="1"/>
      </rPr>
      <t>(-5), 2.2</t>
    </r>
    <r>
      <rPr>
        <sz val="12"/>
        <rFont val="標楷體"/>
        <family val="4"/>
        <charset val="136"/>
      </rPr>
      <t>畫黑線</t>
    </r>
    <r>
      <rPr>
        <sz val="12"/>
        <rFont val="Times New Roman"/>
        <family val="1"/>
      </rPr>
      <t>(-1), 3.</t>
    </r>
    <r>
      <rPr>
        <sz val="12"/>
        <rFont val="標楷體"/>
        <family val="4"/>
        <charset val="136"/>
      </rPr>
      <t>沒顯示座標</t>
    </r>
    <r>
      <rPr>
        <sz val="12"/>
        <rFont val="Times New Roman"/>
        <family val="1"/>
      </rPr>
      <t>(-1)</t>
    </r>
    <phoneticPr fontId="4" type="noConversion"/>
  </si>
  <si>
    <r>
      <rPr>
        <sz val="12"/>
        <color rgb="FF000000"/>
        <rFont val="標楷體"/>
        <family val="4"/>
        <charset val="136"/>
      </rPr>
      <t>江易軒</t>
    </r>
  </si>
  <si>
    <r>
      <rPr>
        <sz val="12"/>
        <color rgb="FF000000"/>
        <rFont val="標楷體"/>
        <family val="4"/>
        <charset val="136"/>
      </rPr>
      <t>退選</t>
    </r>
    <r>
      <rPr>
        <sz val="12"/>
        <color rgb="FF000000"/>
        <rFont val="Times New Roman"/>
        <family val="1"/>
      </rPr>
      <t xml:space="preserve">      </t>
    </r>
  </si>
  <si>
    <r>
      <rPr>
        <sz val="12"/>
        <color rgb="FF000000"/>
        <rFont val="標楷體"/>
        <family val="4"/>
        <charset val="136"/>
      </rPr>
      <t>張嘉恬</t>
    </r>
  </si>
  <si>
    <r>
      <rPr>
        <sz val="12"/>
        <color rgb="FF000000"/>
        <rFont val="標楷體"/>
        <family val="4"/>
        <charset val="136"/>
      </rPr>
      <t>資訊所</t>
    </r>
    <r>
      <rPr>
        <sz val="12"/>
        <color rgb="FF000000"/>
        <rFont val="Times New Roman"/>
        <family val="1"/>
      </rPr>
      <t xml:space="preserve">           3 </t>
    </r>
    <r>
      <rPr>
        <sz val="12"/>
        <color rgb="FF000000"/>
        <rFont val="標楷體"/>
        <family val="4"/>
        <charset val="136"/>
      </rPr>
      <t>碩</t>
    </r>
    <r>
      <rPr>
        <sz val="12"/>
        <color rgb="FF000000"/>
        <rFont val="Times New Roman"/>
        <family val="1"/>
      </rPr>
      <t xml:space="preserve">                            </t>
    </r>
  </si>
  <si>
    <r>
      <rPr>
        <sz val="12"/>
        <color rgb="FF000000"/>
        <rFont val="標楷體"/>
        <family val="4"/>
        <charset val="136"/>
      </rPr>
      <t>劉昭陽</t>
    </r>
  </si>
  <si>
    <r>
      <rPr>
        <sz val="12"/>
        <color rgb="FF000000"/>
        <rFont val="標楷體"/>
        <family val="4"/>
        <charset val="136"/>
      </rPr>
      <t>資訊所</t>
    </r>
    <r>
      <rPr>
        <sz val="12"/>
        <color rgb="FF000000"/>
        <rFont val="Times New Roman"/>
        <family val="1"/>
      </rPr>
      <t xml:space="preserve">           2 </t>
    </r>
    <r>
      <rPr>
        <sz val="12"/>
        <color rgb="FF000000"/>
        <rFont val="標楷體"/>
        <family val="4"/>
        <charset val="136"/>
      </rPr>
      <t>碩</t>
    </r>
    <r>
      <rPr>
        <sz val="12"/>
        <color rgb="FF000000"/>
        <rFont val="Times New Roman"/>
        <family val="1"/>
      </rPr>
      <t xml:space="preserve">                            </t>
    </r>
  </si>
  <si>
    <r>
      <t xml:space="preserve">2.3 (-2) </t>
    </r>
    <r>
      <rPr>
        <sz val="12"/>
        <rFont val="標楷體"/>
        <family val="4"/>
        <charset val="136"/>
      </rPr>
      <t>雜訊太多</t>
    </r>
  </si>
  <si>
    <r>
      <rPr>
        <sz val="12"/>
        <color rgb="FF000000"/>
        <rFont val="標楷體"/>
        <family val="4"/>
        <charset val="136"/>
      </rPr>
      <t>蔡博翔</t>
    </r>
  </si>
  <si>
    <r>
      <rPr>
        <sz val="12"/>
        <color rgb="FF000000"/>
        <rFont val="標楷體"/>
        <family val="4"/>
        <charset val="136"/>
      </rPr>
      <t>魏奇安</t>
    </r>
  </si>
  <si>
    <r>
      <rPr>
        <sz val="12"/>
        <color rgb="FF000000"/>
        <rFont val="標楷體"/>
        <family val="4"/>
        <charset val="136"/>
      </rPr>
      <t>張尚瑋</t>
    </r>
  </si>
  <si>
    <r>
      <t xml:space="preserve">1.1 </t>
    </r>
    <r>
      <rPr>
        <sz val="12"/>
        <rFont val="標楷體"/>
        <family val="4"/>
        <charset val="136"/>
      </rPr>
      <t>讀錯張圖（</t>
    </r>
    <r>
      <rPr>
        <sz val="12"/>
        <rFont val="Times New Roman"/>
        <family val="1"/>
      </rPr>
      <t>-3</t>
    </r>
    <r>
      <rPr>
        <sz val="12"/>
        <rFont val="標楷體"/>
        <family val="4"/>
        <charset val="136"/>
      </rPr>
      <t>）</t>
    </r>
  </si>
  <si>
    <r>
      <rPr>
        <sz val="12"/>
        <color rgb="FF000000"/>
        <rFont val="標楷體"/>
        <family val="4"/>
        <charset val="136"/>
      </rPr>
      <t>周純靜</t>
    </r>
  </si>
  <si>
    <r>
      <t xml:space="preserve">2.1 </t>
    </r>
    <r>
      <rPr>
        <sz val="12"/>
        <rFont val="標楷體"/>
        <family val="4"/>
        <charset val="136"/>
      </rPr>
      <t>沒做</t>
    </r>
    <r>
      <rPr>
        <sz val="12"/>
        <rFont val="Times New Roman"/>
        <family val="1"/>
      </rPr>
      <t xml:space="preserve">canny (-5)2.2 </t>
    </r>
    <r>
      <rPr>
        <sz val="12"/>
        <rFont val="標楷體"/>
        <family val="4"/>
        <charset val="136"/>
      </rPr>
      <t>沒做</t>
    </r>
    <r>
      <rPr>
        <sz val="12"/>
        <rFont val="Times New Roman"/>
        <family val="1"/>
      </rPr>
      <t>hough circle (-10)
2.3</t>
    </r>
    <r>
      <rPr>
        <sz val="12"/>
        <rFont val="標楷體"/>
        <family val="4"/>
        <charset val="136"/>
      </rPr>
      <t>無法執行</t>
    </r>
    <r>
      <rPr>
        <sz val="12"/>
        <rFont val="Times New Roman"/>
        <family val="1"/>
      </rPr>
      <t>(-10)3.</t>
    </r>
    <r>
      <rPr>
        <sz val="12"/>
        <rFont val="標楷體"/>
        <family val="4"/>
        <charset val="136"/>
      </rPr>
      <t>沒在</t>
    </r>
    <r>
      <rPr>
        <sz val="12"/>
        <rFont val="Times New Roman"/>
        <family val="1"/>
      </rPr>
      <t>console</t>
    </r>
    <r>
      <rPr>
        <sz val="12"/>
        <rFont val="標楷體"/>
        <family val="4"/>
        <charset val="136"/>
      </rPr>
      <t>上顯示座標</t>
    </r>
    <r>
      <rPr>
        <sz val="12"/>
        <rFont val="Times New Roman"/>
        <family val="1"/>
      </rPr>
      <t>(-1)</t>
    </r>
    <phoneticPr fontId="4" type="noConversion"/>
  </si>
  <si>
    <r>
      <rPr>
        <sz val="12"/>
        <color rgb="FF000000"/>
        <rFont val="標楷體"/>
        <family val="4"/>
        <charset val="136"/>
      </rPr>
      <t>鄭驍敏</t>
    </r>
  </si>
  <si>
    <r>
      <rPr>
        <sz val="12"/>
        <color rgb="FF000000"/>
        <rFont val="標楷體"/>
        <family val="4"/>
        <charset val="136"/>
      </rPr>
      <t>蔡子健</t>
    </r>
  </si>
  <si>
    <r>
      <rPr>
        <sz val="12"/>
        <color rgb="FF000000"/>
        <rFont val="標楷體"/>
        <family val="4"/>
        <charset val="136"/>
      </rPr>
      <t>巫自和</t>
    </r>
  </si>
  <si>
    <r>
      <rPr>
        <sz val="12"/>
        <color rgb="FF000000"/>
        <rFont val="標楷體"/>
        <family val="4"/>
        <charset val="136"/>
      </rPr>
      <t>江泓錫</t>
    </r>
  </si>
  <si>
    <r>
      <rPr>
        <sz val="12"/>
        <color rgb="FF000000"/>
        <rFont val="標楷體"/>
        <family val="4"/>
        <charset val="136"/>
      </rPr>
      <t>高豪辰</t>
    </r>
  </si>
  <si>
    <r>
      <t>1.2 RGB</t>
    </r>
    <r>
      <rPr>
        <sz val="12"/>
        <rFont val="標楷體"/>
        <family val="4"/>
        <charset val="136"/>
      </rPr>
      <t>轉錯</t>
    </r>
    <r>
      <rPr>
        <sz val="12"/>
        <rFont val="Times New Roman"/>
        <family val="1"/>
      </rPr>
      <t xml:space="preserve">(-5)2.3 </t>
    </r>
    <r>
      <rPr>
        <sz val="12"/>
        <rFont val="標楷體"/>
        <family val="4"/>
        <charset val="136"/>
      </rPr>
      <t>沒實做</t>
    </r>
    <r>
      <rPr>
        <sz val="12"/>
        <rFont val="Times New Roman"/>
        <family val="1"/>
      </rPr>
      <t xml:space="preserve"> (-10)
3. </t>
    </r>
    <r>
      <rPr>
        <sz val="12"/>
        <rFont val="標楷體"/>
        <family val="4"/>
        <charset val="136"/>
      </rPr>
      <t>座標寫死</t>
    </r>
    <r>
      <rPr>
        <sz val="12"/>
        <rFont val="Times New Roman"/>
        <family val="1"/>
      </rPr>
      <t xml:space="preserve"> (-5)4.2 </t>
    </r>
    <r>
      <rPr>
        <sz val="12"/>
        <rFont val="標楷體"/>
        <family val="4"/>
        <charset val="136"/>
      </rPr>
      <t>三張圖分開做沒有連續性</t>
    </r>
    <r>
      <rPr>
        <sz val="12"/>
        <rFont val="Times New Roman"/>
        <family val="1"/>
      </rPr>
      <t xml:space="preserve"> (-1)</t>
    </r>
    <phoneticPr fontId="4" type="noConversion"/>
  </si>
  <si>
    <r>
      <rPr>
        <sz val="12"/>
        <color rgb="FF000000"/>
        <rFont val="標楷體"/>
        <family val="4"/>
        <charset val="136"/>
      </rPr>
      <t>劉哲宏</t>
    </r>
  </si>
  <si>
    <r>
      <t>2.3 X</t>
    </r>
    <r>
      <rPr>
        <sz val="12"/>
        <rFont val="標楷體"/>
        <family val="4"/>
        <charset val="136"/>
      </rPr>
      <t>方向結果錯誤</t>
    </r>
    <r>
      <rPr>
        <sz val="12"/>
        <rFont val="Times New Roman"/>
        <family val="1"/>
      </rPr>
      <t>(-5)</t>
    </r>
  </si>
  <si>
    <r>
      <rPr>
        <sz val="12"/>
        <color rgb="FF000000"/>
        <rFont val="標楷體"/>
        <family val="4"/>
        <charset val="136"/>
      </rPr>
      <t>吳宗祐</t>
    </r>
  </si>
  <si>
    <r>
      <t>2.1</t>
    </r>
    <r>
      <rPr>
        <sz val="12"/>
        <rFont val="標楷體"/>
        <family val="4"/>
        <charset val="136"/>
      </rPr>
      <t>沒做高斯模糊</t>
    </r>
    <r>
      <rPr>
        <sz val="12"/>
        <rFont val="Times New Roman"/>
        <family val="1"/>
      </rPr>
      <t>(-5)</t>
    </r>
  </si>
  <si>
    <r>
      <rPr>
        <sz val="12"/>
        <color rgb="FF000000"/>
        <rFont val="標楷體"/>
        <family val="4"/>
        <charset val="136"/>
      </rPr>
      <t>黃少呈</t>
    </r>
  </si>
  <si>
    <r>
      <t>2.3</t>
    </r>
    <r>
      <rPr>
        <sz val="12"/>
        <rFont val="標楷體"/>
        <family val="4"/>
        <charset val="136"/>
      </rPr>
      <t>結果不對</t>
    </r>
    <r>
      <rPr>
        <sz val="12"/>
        <rFont val="Times New Roman"/>
        <family val="1"/>
      </rPr>
      <t>(-5), 3.</t>
    </r>
    <r>
      <rPr>
        <sz val="12"/>
        <rFont val="標楷體"/>
        <family val="4"/>
        <charset val="136"/>
      </rPr>
      <t>無紅圈</t>
    </r>
    <r>
      <rPr>
        <sz val="12"/>
        <rFont val="Times New Roman"/>
        <family val="1"/>
      </rPr>
      <t xml:space="preserve">(-1) </t>
    </r>
    <r>
      <rPr>
        <sz val="12"/>
        <rFont val="標楷體"/>
        <family val="4"/>
        <charset val="136"/>
      </rPr>
      <t>無座標</t>
    </r>
    <r>
      <rPr>
        <sz val="12"/>
        <rFont val="Times New Roman"/>
        <family val="1"/>
      </rPr>
      <t>(-1)</t>
    </r>
  </si>
  <si>
    <r>
      <rPr>
        <sz val="12"/>
        <color rgb="FF000000"/>
        <rFont val="標楷體"/>
        <family val="4"/>
        <charset val="136"/>
      </rPr>
      <t>李冠陞</t>
    </r>
  </si>
  <si>
    <r>
      <rPr>
        <sz val="12"/>
        <color rgb="FF000000"/>
        <rFont val="標楷體"/>
        <family val="4"/>
        <charset val="136"/>
      </rPr>
      <t>柯建廷</t>
    </r>
  </si>
  <si>
    <r>
      <t>1.1</t>
    </r>
    <r>
      <rPr>
        <sz val="12"/>
        <color rgb="FF000000"/>
        <rFont val="標楷體"/>
        <family val="4"/>
        <charset val="136"/>
      </rPr>
      <t>未顯示長寬</t>
    </r>
    <r>
      <rPr>
        <sz val="12"/>
        <color rgb="FF000000"/>
        <rFont val="Times New Roman"/>
        <family val="1"/>
      </rPr>
      <t>(-5), 3.</t>
    </r>
    <r>
      <rPr>
        <sz val="12"/>
        <color rgb="FF000000"/>
        <rFont val="標楷體"/>
        <family val="4"/>
        <charset val="136"/>
      </rPr>
      <t>未顯示座標</t>
    </r>
    <r>
      <rPr>
        <sz val="12"/>
        <color rgb="FF000000"/>
        <rFont val="Times New Roman"/>
        <family val="1"/>
      </rPr>
      <t>(-1)</t>
    </r>
  </si>
  <si>
    <r>
      <rPr>
        <sz val="12"/>
        <color rgb="FF000000"/>
        <rFont val="標楷體"/>
        <family val="4"/>
        <charset val="136"/>
      </rPr>
      <t>黎楓富</t>
    </r>
  </si>
  <si>
    <r>
      <rPr>
        <sz val="12"/>
        <color rgb="FF000000"/>
        <rFont val="標楷體"/>
        <family val="4"/>
        <charset val="136"/>
      </rPr>
      <t>資訊所</t>
    </r>
    <r>
      <rPr>
        <sz val="12"/>
        <color rgb="FF000000"/>
        <rFont val="Times New Roman"/>
        <family val="1"/>
      </rPr>
      <t xml:space="preserve">           1 </t>
    </r>
    <r>
      <rPr>
        <sz val="12"/>
        <color rgb="FF000000"/>
        <rFont val="標楷體"/>
        <family val="4"/>
        <charset val="136"/>
      </rPr>
      <t>碩</t>
    </r>
    <r>
      <rPr>
        <sz val="12"/>
        <color rgb="FF000000"/>
        <rFont val="Times New Roman"/>
        <family val="1"/>
      </rPr>
      <t xml:space="preserve">                            </t>
    </r>
  </si>
  <si>
    <r>
      <t>1.2Green</t>
    </r>
    <r>
      <rPr>
        <sz val="12"/>
        <rFont val="標楷體"/>
        <family val="4"/>
        <charset val="136"/>
      </rPr>
      <t>的顏色未改變</t>
    </r>
    <r>
      <rPr>
        <sz val="12"/>
        <rFont val="Times New Roman"/>
        <family val="1"/>
      </rPr>
      <t>(-3)</t>
    </r>
  </si>
  <si>
    <r>
      <rPr>
        <sz val="12"/>
        <color rgb="FF000000"/>
        <rFont val="標楷體"/>
        <family val="4"/>
        <charset val="136"/>
      </rPr>
      <t>裴氏俠</t>
    </r>
  </si>
  <si>
    <r>
      <t>2.3</t>
    </r>
    <r>
      <rPr>
        <sz val="12"/>
        <rFont val="標楷體"/>
        <family val="4"/>
        <charset val="136"/>
      </rPr>
      <t>結果不正確</t>
    </r>
    <r>
      <rPr>
        <sz val="12"/>
        <rFont val="Times New Roman"/>
        <family val="1"/>
      </rPr>
      <t xml:space="preserve">(-5) 3 </t>
    </r>
    <r>
      <rPr>
        <sz val="12"/>
        <rFont val="標楷體"/>
        <family val="4"/>
        <charset val="136"/>
      </rPr>
      <t>無畫紅圈圈</t>
    </r>
    <r>
      <rPr>
        <sz val="12"/>
        <rFont val="Times New Roman"/>
        <family val="1"/>
      </rPr>
      <t>(-1),3</t>
    </r>
    <r>
      <rPr>
        <sz val="12"/>
        <rFont val="標楷體"/>
        <family val="4"/>
        <charset val="136"/>
      </rPr>
      <t>未顯示座標</t>
    </r>
    <r>
      <rPr>
        <sz val="12"/>
        <rFont val="Times New Roman"/>
        <family val="1"/>
      </rPr>
      <t>(-1)</t>
    </r>
  </si>
  <si>
    <r>
      <rPr>
        <sz val="12"/>
        <color rgb="FF000000"/>
        <rFont val="標楷體"/>
        <family val="4"/>
        <charset val="136"/>
      </rPr>
      <t>林子傑</t>
    </r>
  </si>
  <si>
    <r>
      <t xml:space="preserve">3. </t>
    </r>
    <r>
      <rPr>
        <sz val="12"/>
        <rFont val="標楷體"/>
        <family val="4"/>
        <charset val="136"/>
      </rPr>
      <t>未顯示座標</t>
    </r>
    <r>
      <rPr>
        <sz val="12"/>
        <rFont val="Times New Roman"/>
        <family val="1"/>
      </rPr>
      <t>(-1)</t>
    </r>
  </si>
  <si>
    <r>
      <rPr>
        <sz val="12"/>
        <color rgb="FF000000"/>
        <rFont val="標楷體"/>
        <family val="4"/>
        <charset val="136"/>
      </rPr>
      <t>楊承尉</t>
    </r>
  </si>
  <si>
    <r>
      <t>2.3</t>
    </r>
    <r>
      <rPr>
        <sz val="12"/>
        <rFont val="標楷體"/>
        <family val="4"/>
        <charset val="136"/>
      </rPr>
      <t>結果不正確</t>
    </r>
    <r>
      <rPr>
        <sz val="12"/>
        <rFont val="Times New Roman"/>
        <family val="1"/>
      </rPr>
      <t xml:space="preserve">(-5) 3 </t>
    </r>
    <r>
      <rPr>
        <sz val="12"/>
        <rFont val="標楷體"/>
        <family val="4"/>
        <charset val="136"/>
      </rPr>
      <t>無畫紅圈圈</t>
    </r>
    <r>
      <rPr>
        <sz val="12"/>
        <rFont val="Times New Roman"/>
        <family val="1"/>
      </rPr>
      <t>(-1)</t>
    </r>
  </si>
  <si>
    <r>
      <rPr>
        <sz val="12"/>
        <color rgb="FF000000"/>
        <rFont val="標楷體"/>
        <family val="4"/>
        <charset val="136"/>
      </rPr>
      <t>邱勝敏</t>
    </r>
  </si>
  <si>
    <r>
      <rPr>
        <sz val="12"/>
        <color rgb="FF000000"/>
        <rFont val="標楷體"/>
        <family val="4"/>
        <charset val="136"/>
      </rPr>
      <t>呂萬瑋</t>
    </r>
  </si>
  <si>
    <r>
      <t>3</t>
    </r>
    <r>
      <rPr>
        <sz val="12"/>
        <rFont val="標楷體"/>
        <family val="4"/>
        <charset val="136"/>
      </rPr>
      <t>結果不正確</t>
    </r>
    <r>
      <rPr>
        <sz val="12"/>
        <rFont val="Times New Roman"/>
        <family val="1"/>
      </rPr>
      <t>(-5)</t>
    </r>
  </si>
  <si>
    <r>
      <rPr>
        <sz val="12"/>
        <color rgb="FF000000"/>
        <rFont val="標楷體"/>
        <family val="4"/>
        <charset val="136"/>
      </rPr>
      <t>陳禹平</t>
    </r>
  </si>
  <si>
    <r>
      <t>1.1</t>
    </r>
    <r>
      <rPr>
        <sz val="12"/>
        <rFont val="標楷體"/>
        <family val="4"/>
        <charset val="136"/>
      </rPr>
      <t>未顯示長寬</t>
    </r>
    <r>
      <rPr>
        <sz val="12"/>
        <rFont val="Times New Roman"/>
        <family val="1"/>
      </rPr>
      <t>(-5),2.3</t>
    </r>
    <r>
      <rPr>
        <sz val="12"/>
        <rFont val="標楷體"/>
        <family val="4"/>
        <charset val="136"/>
      </rPr>
      <t>結果不正確</t>
    </r>
    <r>
      <rPr>
        <sz val="12"/>
        <rFont val="Times New Roman"/>
        <family val="1"/>
      </rPr>
      <t>(-5),3</t>
    </r>
    <r>
      <rPr>
        <sz val="12"/>
        <rFont val="標楷體"/>
        <family val="4"/>
        <charset val="136"/>
      </rPr>
      <t>無畫紅圈圈</t>
    </r>
    <r>
      <rPr>
        <sz val="12"/>
        <rFont val="Times New Roman"/>
        <family val="1"/>
      </rPr>
      <t>(-1),        3</t>
    </r>
    <r>
      <rPr>
        <sz val="12"/>
        <rFont val="標楷體"/>
        <family val="4"/>
        <charset val="136"/>
      </rPr>
      <t>未顯示座標</t>
    </r>
    <r>
      <rPr>
        <sz val="12"/>
        <rFont val="Times New Roman"/>
        <family val="1"/>
      </rPr>
      <t>(-1),4</t>
    </r>
    <r>
      <rPr>
        <sz val="12"/>
        <rFont val="標楷體"/>
        <family val="4"/>
        <charset val="136"/>
      </rPr>
      <t>圖片放錯</t>
    </r>
    <r>
      <rPr>
        <sz val="12"/>
        <rFont val="Times New Roman"/>
        <family val="1"/>
      </rPr>
      <t>(-1)</t>
    </r>
    <phoneticPr fontId="4" type="noConversion"/>
  </si>
  <si>
    <r>
      <rPr>
        <sz val="12"/>
        <color rgb="FF000000"/>
        <rFont val="標楷體"/>
        <family val="4"/>
        <charset val="136"/>
      </rPr>
      <t>蘇志盛</t>
    </r>
  </si>
  <si>
    <r>
      <rPr>
        <sz val="12"/>
        <color rgb="FF000000"/>
        <rFont val="標楷體"/>
        <family val="4"/>
        <charset val="136"/>
      </rPr>
      <t>吳慈娟</t>
    </r>
  </si>
  <si>
    <r>
      <rPr>
        <sz val="12"/>
        <color rgb="FF000000"/>
        <rFont val="標楷體"/>
        <family val="4"/>
        <charset val="136"/>
      </rPr>
      <t>李宛臻</t>
    </r>
  </si>
  <si>
    <r>
      <rPr>
        <sz val="12"/>
        <color rgb="FF000000"/>
        <rFont val="標楷體"/>
        <family val="4"/>
        <charset val="136"/>
      </rPr>
      <t>施彥安</t>
    </r>
  </si>
  <si>
    <r>
      <t xml:space="preserve">1. </t>
    </r>
    <r>
      <rPr>
        <sz val="12"/>
        <rFont val="標楷體"/>
        <family val="4"/>
        <charset val="136"/>
      </rPr>
      <t>沒跑值</t>
    </r>
    <r>
      <rPr>
        <sz val="12"/>
        <rFont val="Times New Roman"/>
        <family val="1"/>
      </rPr>
      <t>(-10) 3.</t>
    </r>
    <r>
      <rPr>
        <sz val="12"/>
        <rFont val="標楷體"/>
        <family val="4"/>
        <charset val="136"/>
      </rPr>
      <t>沒顯示座標</t>
    </r>
    <r>
      <rPr>
        <sz val="12"/>
        <rFont val="Times New Roman"/>
        <family val="1"/>
      </rPr>
      <t>(-1)</t>
    </r>
    <phoneticPr fontId="4" type="noConversion"/>
  </si>
  <si>
    <r>
      <rPr>
        <sz val="12"/>
        <color rgb="FF000000"/>
        <rFont val="標楷體"/>
        <family val="4"/>
        <charset val="136"/>
      </rPr>
      <t>洪得軒</t>
    </r>
  </si>
  <si>
    <r>
      <rPr>
        <sz val="12"/>
        <color rgb="FF000000"/>
        <rFont val="標楷體"/>
        <family val="4"/>
        <charset val="136"/>
      </rPr>
      <t>楊凱州</t>
    </r>
  </si>
  <si>
    <r>
      <rPr>
        <sz val="12"/>
        <color rgb="FF000000"/>
        <rFont val="標楷體"/>
        <family val="4"/>
        <charset val="136"/>
      </rPr>
      <t>林柏丞</t>
    </r>
  </si>
  <si>
    <r>
      <t xml:space="preserve">1. </t>
    </r>
    <r>
      <rPr>
        <sz val="12"/>
        <rFont val="標楷體"/>
        <family val="4"/>
        <charset val="136"/>
      </rPr>
      <t>沒跑值</t>
    </r>
    <r>
      <rPr>
        <sz val="12"/>
        <rFont val="Times New Roman"/>
        <family val="1"/>
      </rPr>
      <t>(-10)</t>
    </r>
    <phoneticPr fontId="4" type="noConversion"/>
  </si>
  <si>
    <r>
      <rPr>
        <sz val="12"/>
        <color rgb="FF000000"/>
        <rFont val="標楷體"/>
        <family val="4"/>
        <charset val="136"/>
      </rPr>
      <t>賴季夆</t>
    </r>
  </si>
  <si>
    <r>
      <t>3.</t>
    </r>
    <r>
      <rPr>
        <sz val="12"/>
        <rFont val="標楷體"/>
        <family val="4"/>
        <charset val="136"/>
      </rPr>
      <t>沒有顯示座標</t>
    </r>
    <r>
      <rPr>
        <sz val="12"/>
        <rFont val="Times New Roman"/>
        <family val="1"/>
      </rPr>
      <t>(-1)</t>
    </r>
    <phoneticPr fontId="4" type="noConversion"/>
  </si>
  <si>
    <r>
      <rPr>
        <sz val="12"/>
        <color theme="1"/>
        <rFont val="標楷體"/>
        <family val="4"/>
        <charset val="136"/>
      </rPr>
      <t>林紹弘</t>
    </r>
  </si>
  <si>
    <r>
      <rPr>
        <sz val="12"/>
        <color theme="1"/>
        <rFont val="標楷體"/>
        <family val="4"/>
        <charset val="136"/>
      </rPr>
      <t>資訊所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</si>
  <si>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t>1.2 RGBtoBGR(-3) 2.3</t>
    </r>
    <r>
      <rPr>
        <sz val="12"/>
        <rFont val="標楷體"/>
        <family val="4"/>
        <charset val="136"/>
      </rPr>
      <t>沒做</t>
    </r>
    <r>
      <rPr>
        <sz val="12"/>
        <rFont val="Times New Roman"/>
        <family val="1"/>
      </rPr>
      <t>(-10) 3.</t>
    </r>
    <r>
      <rPr>
        <sz val="12"/>
        <rFont val="標楷體"/>
        <family val="4"/>
        <charset val="136"/>
      </rPr>
      <t>無法運行</t>
    </r>
    <r>
      <rPr>
        <sz val="12"/>
        <rFont val="Times New Roman"/>
        <family val="1"/>
      </rPr>
      <t>(-10)</t>
    </r>
    <phoneticPr fontId="4" type="noConversion"/>
  </si>
  <si>
    <r>
      <rPr>
        <sz val="12"/>
        <color rgb="FF000000"/>
        <rFont val="標楷體"/>
        <family val="4"/>
        <charset val="136"/>
      </rPr>
      <t>吳昊</t>
    </r>
  </si>
  <si>
    <r>
      <t>2.2 2.3 3</t>
    </r>
    <r>
      <rPr>
        <sz val="12"/>
        <rFont val="標楷體"/>
        <family val="4"/>
        <charset val="136"/>
      </rPr>
      <t>沒做</t>
    </r>
    <phoneticPr fontId="4" type="noConversion"/>
  </si>
  <si>
    <r>
      <rPr>
        <sz val="12"/>
        <color rgb="FF000000"/>
        <rFont val="標楷體"/>
        <family val="4"/>
        <charset val="136"/>
      </rPr>
      <t>張庭翊</t>
    </r>
  </si>
  <si>
    <r>
      <rPr>
        <sz val="12"/>
        <color rgb="FF000000"/>
        <rFont val="標楷體"/>
        <family val="4"/>
        <charset val="136"/>
      </rPr>
      <t>高威震</t>
    </r>
  </si>
  <si>
    <r>
      <rPr>
        <sz val="12"/>
        <color rgb="FF000000"/>
        <rFont val="標楷體"/>
        <family val="4"/>
        <charset val="136"/>
      </rPr>
      <t>沈育同</t>
    </r>
  </si>
  <si>
    <r>
      <t xml:space="preserve">3. (-6) </t>
    </r>
    <r>
      <rPr>
        <sz val="12"/>
        <rFont val="標楷體"/>
        <family val="4"/>
        <charset val="136"/>
      </rPr>
      <t>沒有結果沒有座標</t>
    </r>
    <r>
      <rPr>
        <sz val="12"/>
        <rFont val="Times New Roman"/>
        <family val="1"/>
      </rPr>
      <t xml:space="preserve"> </t>
    </r>
  </si>
  <si>
    <r>
      <rPr>
        <sz val="12"/>
        <color rgb="FF000000"/>
        <rFont val="標楷體"/>
        <family val="4"/>
        <charset val="136"/>
      </rPr>
      <t>施鈞陽</t>
    </r>
  </si>
  <si>
    <r>
      <t xml:space="preserve">2.3 </t>
    </r>
    <r>
      <rPr>
        <sz val="12"/>
        <rFont val="標楷體"/>
        <family val="4"/>
        <charset val="136"/>
      </rPr>
      <t>沒有自己實做</t>
    </r>
    <r>
      <rPr>
        <sz val="12"/>
        <rFont val="Times New Roman"/>
        <family val="1"/>
      </rPr>
      <t>Sobel (</t>
    </r>
    <r>
      <rPr>
        <sz val="12"/>
        <rFont val="標楷體"/>
        <family val="4"/>
        <charset val="136"/>
      </rPr>
      <t>直接</t>
    </r>
    <r>
      <rPr>
        <sz val="12"/>
        <rFont val="Times New Roman"/>
        <family val="1"/>
      </rPr>
      <t>call function) (-10)
4.2 local threshold</t>
    </r>
    <r>
      <rPr>
        <sz val="12"/>
        <rFont val="標楷體"/>
        <family val="4"/>
        <charset val="136"/>
      </rPr>
      <t>做成</t>
    </r>
    <r>
      <rPr>
        <sz val="12"/>
        <rFont val="Times New Roman"/>
        <family val="1"/>
      </rPr>
      <t>global threshold (-3)</t>
    </r>
  </si>
  <si>
    <r>
      <rPr>
        <sz val="12"/>
        <color rgb="FF000000"/>
        <rFont val="標楷體"/>
        <family val="4"/>
        <charset val="136"/>
      </rPr>
      <t>林弘恆</t>
    </r>
  </si>
  <si>
    <r>
      <rPr>
        <sz val="12"/>
        <color theme="1"/>
        <rFont val="標楷體"/>
        <family val="4"/>
        <charset val="136"/>
      </rPr>
      <t>徐嘉昊</t>
    </r>
  </si>
  <si>
    <r>
      <t>2.3 (-10)</t>
    </r>
    <r>
      <rPr>
        <sz val="12"/>
        <rFont val="標楷體"/>
        <family val="4"/>
        <charset val="136"/>
      </rPr>
      <t>死掉</t>
    </r>
    <r>
      <rPr>
        <sz val="12"/>
        <rFont val="Times New Roman"/>
        <family val="1"/>
      </rPr>
      <t xml:space="preserve"> 3. (-5) </t>
    </r>
    <r>
      <rPr>
        <sz val="12"/>
        <rFont val="標楷體"/>
        <family val="4"/>
        <charset val="136"/>
      </rPr>
      <t>結果太歪</t>
    </r>
    <r>
      <rPr>
        <sz val="12"/>
        <rFont val="Times New Roman"/>
        <family val="1"/>
      </rPr>
      <t xml:space="preserve"> 4.1 (-5) </t>
    </r>
    <r>
      <rPr>
        <sz val="12"/>
        <rFont val="標楷體"/>
        <family val="4"/>
        <charset val="136"/>
      </rPr>
      <t>未作</t>
    </r>
    <r>
      <rPr>
        <sz val="12"/>
        <rFont val="Times New Roman"/>
        <family val="1"/>
      </rPr>
      <t xml:space="preserve">  4.2 -10(</t>
    </r>
    <r>
      <rPr>
        <sz val="12"/>
        <rFont val="標楷體"/>
        <family val="4"/>
        <charset val="136"/>
      </rPr>
      <t>未作</t>
    </r>
    <r>
      <rPr>
        <sz val="12"/>
        <rFont val="Times New Roman"/>
        <family val="1"/>
      </rPr>
      <t>)</t>
    </r>
    <phoneticPr fontId="4" type="noConversion"/>
  </si>
  <si>
    <r>
      <rPr>
        <sz val="12"/>
        <color theme="1"/>
        <rFont val="標楷體"/>
        <family val="4"/>
        <charset val="136"/>
      </rPr>
      <t>翁士軒</t>
    </r>
  </si>
  <si>
    <r>
      <rPr>
        <sz val="12"/>
        <color theme="1"/>
        <rFont val="標楷體"/>
        <family val="4"/>
        <charset val="136"/>
      </rPr>
      <t>陳品翰</t>
    </r>
  </si>
  <si>
    <r>
      <t xml:space="preserve">2.3 (-5) </t>
    </r>
    <r>
      <rPr>
        <sz val="12"/>
        <rFont val="標楷體"/>
        <family val="4"/>
        <charset val="136"/>
      </rPr>
      <t>結果雜訊太多</t>
    </r>
    <r>
      <rPr>
        <sz val="12"/>
        <rFont val="Times New Roman"/>
        <family val="1"/>
      </rPr>
      <t xml:space="preserve"> 4.2 (-4)</t>
    </r>
    <r>
      <rPr>
        <sz val="12"/>
        <rFont val="標楷體"/>
        <family val="4"/>
        <charset val="136"/>
      </rPr>
      <t>少原圖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雜訊沒有濾淨</t>
    </r>
  </si>
  <si>
    <r>
      <rPr>
        <sz val="12"/>
        <color theme="1"/>
        <rFont val="標楷體"/>
        <family val="4"/>
        <charset val="136"/>
      </rPr>
      <t>莊竣淳</t>
    </r>
  </si>
  <si>
    <r>
      <t xml:space="preserve">2.2 </t>
    </r>
    <r>
      <rPr>
        <sz val="12"/>
        <color rgb="FF000000"/>
        <rFont val="標楷體"/>
        <family val="4"/>
        <charset val="136"/>
      </rPr>
      <t>圓的位置畫錯</t>
    </r>
    <r>
      <rPr>
        <sz val="12"/>
        <color rgb="FF000000"/>
        <rFont val="Times New Roman"/>
        <family val="1"/>
      </rPr>
      <t xml:space="preserve">(-3)          4.2 </t>
    </r>
    <r>
      <rPr>
        <sz val="12"/>
        <color rgb="FF000000"/>
        <rFont val="標楷體"/>
        <family val="4"/>
        <charset val="136"/>
      </rPr>
      <t>結果圖都一樣</t>
    </r>
    <r>
      <rPr>
        <sz val="12"/>
        <color rgb="FF000000"/>
        <rFont val="Times New Roman"/>
        <family val="1"/>
      </rPr>
      <t>(-6)</t>
    </r>
    <phoneticPr fontId="4" type="noConversion"/>
  </si>
  <si>
    <r>
      <rPr>
        <sz val="12"/>
        <rFont val="標楷體"/>
        <family val="4"/>
        <charset val="136"/>
      </rPr>
      <t>完全沒寫</t>
    </r>
  </si>
  <si>
    <r>
      <rPr>
        <sz val="12"/>
        <color theme="1"/>
        <rFont val="標楷體"/>
        <family val="4"/>
        <charset val="136"/>
      </rPr>
      <t>梁智堯</t>
    </r>
  </si>
  <si>
    <r>
      <t xml:space="preserve">2.3 (-5) </t>
    </r>
    <r>
      <rPr>
        <sz val="12"/>
        <rFont val="標楷體"/>
        <family val="4"/>
        <charset val="136"/>
      </rPr>
      <t>不正確</t>
    </r>
    <r>
      <rPr>
        <sz val="12"/>
        <rFont val="Times New Roman"/>
        <family val="1"/>
      </rPr>
      <t xml:space="preserve"> 3. (-10) </t>
    </r>
    <r>
      <rPr>
        <sz val="12"/>
        <rFont val="標楷體"/>
        <family val="4"/>
        <charset val="136"/>
      </rPr>
      <t>結果寫死結果太歪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</si>
  <si>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標楷體"/>
        <family val="4"/>
        <charset val="136"/>
      </rPr>
      <t>林晉宇</t>
    </r>
  </si>
  <si>
    <r>
      <t xml:space="preserve">2.2 (-10) </t>
    </r>
    <r>
      <rPr>
        <sz val="12"/>
        <rFont val="標楷體"/>
        <family val="4"/>
        <charset val="136"/>
      </rPr>
      <t>死掉</t>
    </r>
  </si>
  <si>
    <r>
      <rPr>
        <sz val="12"/>
        <color theme="1"/>
        <rFont val="標楷體"/>
        <family val="4"/>
        <charset val="136"/>
      </rPr>
      <t>蕭偉銘</t>
    </r>
  </si>
  <si>
    <r>
      <rPr>
        <sz val="12"/>
        <color theme="1"/>
        <rFont val="標楷體"/>
        <family val="4"/>
        <charset val="136"/>
      </rPr>
      <t>陳映儒</t>
    </r>
  </si>
  <si>
    <r>
      <t>4.2 local threshold</t>
    </r>
    <r>
      <rPr>
        <sz val="12"/>
        <rFont val="標楷體"/>
        <family val="4"/>
        <charset val="136"/>
      </rPr>
      <t>沒調好</t>
    </r>
    <r>
      <rPr>
        <sz val="12"/>
        <rFont val="Times New Roman"/>
        <family val="1"/>
      </rPr>
      <t>(-1)</t>
    </r>
  </si>
  <si>
    <r>
      <rPr>
        <sz val="12"/>
        <color theme="1"/>
        <rFont val="標楷體"/>
        <family val="4"/>
        <charset val="136"/>
      </rPr>
      <t>黃義方</t>
    </r>
  </si>
  <si>
    <r>
      <rPr>
        <sz val="12"/>
        <color theme="1"/>
        <rFont val="標楷體"/>
        <family val="4"/>
        <charset val="136"/>
      </rPr>
      <t>李定家</t>
    </r>
  </si>
  <si>
    <r>
      <rPr>
        <sz val="12"/>
        <color theme="1"/>
        <rFont val="標楷體"/>
        <family val="4"/>
        <charset val="136"/>
      </rPr>
      <t>林嘉源</t>
    </r>
  </si>
  <si>
    <r>
      <t xml:space="preserve">3. </t>
    </r>
    <r>
      <rPr>
        <sz val="12"/>
        <rFont val="標楷體"/>
        <family val="4"/>
        <charset val="136"/>
      </rPr>
      <t>沒顯示座標</t>
    </r>
    <r>
      <rPr>
        <sz val="12"/>
        <rFont val="Times New Roman"/>
        <family val="1"/>
      </rPr>
      <t>(-1)</t>
    </r>
  </si>
  <si>
    <r>
      <rPr>
        <sz val="12"/>
        <color theme="1"/>
        <rFont val="標楷體"/>
        <family val="4"/>
        <charset val="136"/>
      </rPr>
      <t>李宏榮</t>
    </r>
  </si>
  <si>
    <r>
      <rPr>
        <sz val="12"/>
        <color theme="1"/>
        <rFont val="標楷體"/>
        <family val="4"/>
        <charset val="136"/>
      </rPr>
      <t>航太所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</si>
  <si>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t>2.3</t>
    </r>
    <r>
      <rPr>
        <sz val="12"/>
        <rFont val="標楷體"/>
        <family val="4"/>
        <charset val="136"/>
      </rPr>
      <t>未實作</t>
    </r>
    <r>
      <rPr>
        <sz val="12"/>
        <rFont val="Times New Roman"/>
        <family val="1"/>
      </rPr>
      <t>(-10) 3.</t>
    </r>
    <r>
      <rPr>
        <sz val="12"/>
        <rFont val="標楷體"/>
        <family val="4"/>
        <charset val="136"/>
      </rPr>
      <t>未顯示座標</t>
    </r>
    <r>
      <rPr>
        <sz val="12"/>
        <rFont val="Times New Roman"/>
        <family val="1"/>
      </rPr>
      <t>(-1)</t>
    </r>
  </si>
  <si>
    <r>
      <rPr>
        <sz val="12"/>
        <color theme="1"/>
        <rFont val="標楷體"/>
        <family val="4"/>
        <charset val="136"/>
      </rPr>
      <t>李和洋</t>
    </r>
  </si>
  <si>
    <r>
      <t xml:space="preserve">1.2 </t>
    </r>
    <r>
      <rPr>
        <sz val="12"/>
        <rFont val="標楷體"/>
        <family val="4"/>
        <charset val="136"/>
      </rPr>
      <t>色盤轉錯</t>
    </r>
    <r>
      <rPr>
        <sz val="12"/>
        <rFont val="Times New Roman"/>
        <family val="1"/>
      </rPr>
      <t xml:space="preserve">(-5) 2.2(-10) 2.3(-10) </t>
    </r>
    <r>
      <rPr>
        <sz val="12"/>
        <rFont val="標楷體"/>
        <family val="4"/>
        <charset val="136"/>
      </rPr>
      <t>未實作</t>
    </r>
    <r>
      <rPr>
        <sz val="12"/>
        <rFont val="Times New Roman"/>
        <family val="1"/>
      </rPr>
      <t xml:space="preserve"> 3.</t>
    </r>
    <r>
      <rPr>
        <sz val="12"/>
        <rFont val="標楷體"/>
        <family val="4"/>
        <charset val="136"/>
      </rPr>
      <t>未顯示座標</t>
    </r>
    <r>
      <rPr>
        <sz val="12"/>
        <rFont val="Times New Roman"/>
        <family val="1"/>
      </rPr>
      <t>(-1)</t>
    </r>
  </si>
  <si>
    <r>
      <rPr>
        <sz val="12"/>
        <color theme="1"/>
        <rFont val="標楷體"/>
        <family val="4"/>
        <charset val="136"/>
      </rPr>
      <t>林牧衡</t>
    </r>
  </si>
  <si>
    <r>
      <t>3.</t>
    </r>
    <r>
      <rPr>
        <sz val="12"/>
        <rFont val="標楷體"/>
        <family val="4"/>
        <charset val="136"/>
      </rPr>
      <t>未顯示座標</t>
    </r>
    <r>
      <rPr>
        <sz val="12"/>
        <rFont val="Times New Roman"/>
        <family val="1"/>
      </rPr>
      <t>(-1)</t>
    </r>
  </si>
  <si>
    <r>
      <rPr>
        <sz val="12"/>
        <color theme="1"/>
        <rFont val="標楷體"/>
        <family val="4"/>
        <charset val="136"/>
      </rPr>
      <t>游鎮藝</t>
    </r>
  </si>
  <si>
    <r>
      <t>2.2 run-time error(-10) 3.</t>
    </r>
    <r>
      <rPr>
        <sz val="12"/>
        <rFont val="標楷體"/>
        <family val="4"/>
        <charset val="136"/>
      </rPr>
      <t>沒顯示座標在</t>
    </r>
    <r>
      <rPr>
        <sz val="12"/>
        <rFont val="Times New Roman"/>
        <family val="1"/>
      </rPr>
      <t>console(-1)</t>
    </r>
  </si>
  <si>
    <r>
      <rPr>
        <sz val="12"/>
        <color theme="1"/>
        <rFont val="標楷體"/>
        <family val="4"/>
        <charset val="136"/>
      </rPr>
      <t>林昀懋</t>
    </r>
  </si>
  <si>
    <r>
      <rPr>
        <sz val="12"/>
        <color theme="1"/>
        <rFont val="標楷體"/>
        <family val="4"/>
        <charset val="136"/>
      </rPr>
      <t>孫詠富</t>
    </r>
  </si>
  <si>
    <r>
      <rPr>
        <sz val="12"/>
        <color theme="1"/>
        <rFont val="標楷體"/>
        <family val="4"/>
        <charset val="136"/>
      </rPr>
      <t>工科所</t>
    </r>
    <r>
      <rPr>
        <sz val="12"/>
        <color theme="1"/>
        <rFont val="Times New Roman"/>
        <family val="1"/>
      </rPr>
      <t xml:space="preserve">           2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</si>
  <si>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t xml:space="preserve">4.2 </t>
    </r>
    <r>
      <rPr>
        <sz val="12"/>
        <rFont val="標楷體"/>
        <family val="4"/>
        <charset val="136"/>
      </rPr>
      <t>每張圖雜訊太多</t>
    </r>
    <r>
      <rPr>
        <sz val="12"/>
        <rFont val="Times New Roman"/>
        <family val="1"/>
      </rPr>
      <t>(-3)</t>
    </r>
  </si>
  <si>
    <r>
      <rPr>
        <sz val="12"/>
        <color theme="1"/>
        <rFont val="標楷體"/>
        <family val="4"/>
        <charset val="136"/>
      </rPr>
      <t>彭翊展</t>
    </r>
  </si>
  <si>
    <r>
      <t xml:space="preserve">4.2 </t>
    </r>
    <r>
      <rPr>
        <sz val="12"/>
        <rFont val="標楷體"/>
        <family val="4"/>
        <charset val="136"/>
      </rPr>
      <t>每張圖一鞋印消失</t>
    </r>
    <r>
      <rPr>
        <sz val="12"/>
        <rFont val="Times New Roman"/>
        <family val="1"/>
      </rPr>
      <t>(-3)</t>
    </r>
  </si>
  <si>
    <r>
      <rPr>
        <sz val="12"/>
        <color theme="1"/>
        <rFont val="標楷體"/>
        <family val="4"/>
        <charset val="136"/>
      </rPr>
      <t>賴鵬宇</t>
    </r>
  </si>
  <si>
    <r>
      <t>2.1</t>
    </r>
    <r>
      <rPr>
        <sz val="12"/>
        <rFont val="標楷體"/>
        <family val="4"/>
        <charset val="136"/>
      </rPr>
      <t>沒做高斯模糊</t>
    </r>
    <r>
      <rPr>
        <sz val="12"/>
        <rFont val="Times New Roman"/>
        <family val="1"/>
      </rPr>
      <t>(-5), 3.</t>
    </r>
    <r>
      <rPr>
        <sz val="12"/>
        <rFont val="標楷體"/>
        <family val="4"/>
        <charset val="136"/>
      </rPr>
      <t>未顯示座標</t>
    </r>
    <r>
      <rPr>
        <sz val="12"/>
        <rFont val="Times New Roman"/>
        <family val="1"/>
      </rPr>
      <t>(-1)</t>
    </r>
  </si>
  <si>
    <r>
      <rPr>
        <sz val="12"/>
        <color theme="1"/>
        <rFont val="標楷體"/>
        <family val="4"/>
        <charset val="136"/>
      </rPr>
      <t>林劭宇</t>
    </r>
  </si>
  <si>
    <r>
      <rPr>
        <sz val="12"/>
        <color theme="1"/>
        <rFont val="標楷體"/>
        <family val="4"/>
        <charset val="136"/>
      </rPr>
      <t>工科所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</si>
  <si>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顏姿宜</t>
    </r>
  </si>
  <si>
    <r>
      <t>2.1</t>
    </r>
    <r>
      <rPr>
        <sz val="12"/>
        <rFont val="標楷體"/>
        <family val="4"/>
        <charset val="136"/>
      </rPr>
      <t>沒做高斯模糊</t>
    </r>
    <r>
      <rPr>
        <sz val="12"/>
        <rFont val="Times New Roman"/>
        <family val="1"/>
      </rPr>
      <t>(-5), 2.2</t>
    </r>
    <r>
      <rPr>
        <sz val="12"/>
        <rFont val="標楷體"/>
        <family val="4"/>
        <charset val="136"/>
      </rPr>
      <t>無法執行</t>
    </r>
    <r>
      <rPr>
        <sz val="12"/>
        <rFont val="Times New Roman"/>
        <family val="1"/>
      </rPr>
      <t>(-10)</t>
    </r>
  </si>
  <si>
    <r>
      <rPr>
        <sz val="12"/>
        <color theme="1"/>
        <rFont val="標楷體"/>
        <family val="4"/>
        <charset val="136"/>
      </rPr>
      <t>林宏儒</t>
    </r>
  </si>
  <si>
    <r>
      <rPr>
        <sz val="12"/>
        <color theme="1"/>
        <rFont val="標楷體"/>
        <family val="4"/>
        <charset val="136"/>
      </rPr>
      <t>陳威廷</t>
    </r>
  </si>
  <si>
    <r>
      <rPr>
        <sz val="12"/>
        <color theme="1"/>
        <rFont val="標楷體"/>
        <family val="4"/>
        <charset val="136"/>
      </rPr>
      <t>電機所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</si>
  <si>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t xml:space="preserve">1.4 </t>
    </r>
    <r>
      <rPr>
        <sz val="12"/>
        <rFont val="標楷體"/>
        <family val="4"/>
        <charset val="136"/>
      </rPr>
      <t>拉霸沒有拉霸該有的作用</t>
    </r>
    <r>
      <rPr>
        <sz val="12"/>
        <rFont val="Times New Roman"/>
        <family val="1"/>
      </rPr>
      <t xml:space="preserve">(-5)
3. </t>
    </r>
    <r>
      <rPr>
        <sz val="12"/>
        <rFont val="標楷體"/>
        <family val="4"/>
        <charset val="136"/>
      </rPr>
      <t>座標寫死</t>
    </r>
    <r>
      <rPr>
        <sz val="12"/>
        <rFont val="Times New Roman"/>
        <family val="1"/>
      </rPr>
      <t>(-5)</t>
    </r>
  </si>
  <si>
    <r>
      <rPr>
        <sz val="12"/>
        <color theme="1"/>
        <rFont val="標楷體"/>
        <family val="4"/>
        <charset val="136"/>
      </rPr>
      <t>楊景倫</t>
    </r>
  </si>
  <si>
    <r>
      <rPr>
        <sz val="12"/>
        <color theme="1"/>
        <rFont val="標楷體"/>
        <family val="4"/>
        <charset val="136"/>
      </rPr>
      <t>陳侑炘</t>
    </r>
  </si>
  <si>
    <r>
      <t xml:space="preserve">2.2 </t>
    </r>
    <r>
      <rPr>
        <sz val="12"/>
        <rFont val="標楷體"/>
        <family val="4"/>
        <charset val="136"/>
      </rPr>
      <t>顏色沒用紅色</t>
    </r>
    <r>
      <rPr>
        <sz val="12"/>
        <rFont val="Times New Roman"/>
        <family val="1"/>
      </rPr>
      <t>(-1) 3.</t>
    </r>
    <r>
      <rPr>
        <sz val="12"/>
        <rFont val="標楷體"/>
        <family val="4"/>
        <charset val="136"/>
      </rPr>
      <t>未顯示座標</t>
    </r>
    <r>
      <rPr>
        <sz val="12"/>
        <rFont val="Times New Roman"/>
        <family val="1"/>
      </rPr>
      <t>(-1)</t>
    </r>
  </si>
  <si>
    <r>
      <rPr>
        <sz val="12"/>
        <color theme="1"/>
        <rFont val="標楷體"/>
        <family val="4"/>
        <charset val="136"/>
      </rPr>
      <t>林易瑩</t>
    </r>
  </si>
  <si>
    <r>
      <rPr>
        <sz val="12"/>
        <color theme="1"/>
        <rFont val="標楷體"/>
        <family val="4"/>
        <charset val="136"/>
      </rPr>
      <t>彭繼賢</t>
    </r>
  </si>
  <si>
    <r>
      <rPr>
        <sz val="12"/>
        <color theme="1"/>
        <rFont val="標楷體"/>
        <family val="4"/>
        <charset val="136"/>
      </rPr>
      <t>機械所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</si>
  <si>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蔡秉昌</t>
    </r>
  </si>
  <si>
    <r>
      <t xml:space="preserve"> 2.1</t>
    </r>
    <r>
      <rPr>
        <sz val="12"/>
        <rFont val="標楷體"/>
        <family val="4"/>
        <charset val="136"/>
      </rPr>
      <t>沒做高斯模糊</t>
    </r>
    <r>
      <rPr>
        <sz val="12"/>
        <rFont val="Times New Roman"/>
        <family val="1"/>
      </rPr>
      <t>(-5)</t>
    </r>
    <phoneticPr fontId="4" type="noConversion"/>
  </si>
  <si>
    <r>
      <rPr>
        <sz val="12"/>
        <color theme="1"/>
        <rFont val="標楷體"/>
        <family val="4"/>
        <charset val="136"/>
      </rPr>
      <t>陳世修</t>
    </r>
  </si>
  <si>
    <r>
      <rPr>
        <sz val="12"/>
        <color theme="1"/>
        <rFont val="標楷體"/>
        <family val="4"/>
        <charset val="136"/>
      </rPr>
      <t>黃麒祐</t>
    </r>
  </si>
  <si>
    <r>
      <rPr>
        <sz val="12"/>
        <rFont val="標楷體"/>
        <family val="4"/>
        <charset val="136"/>
      </rPr>
      <t>沒交</t>
    </r>
  </si>
  <si>
    <r>
      <rPr>
        <sz val="12"/>
        <color theme="1"/>
        <rFont val="標楷體"/>
        <family val="4"/>
        <charset val="136"/>
      </rPr>
      <t>曹育榕</t>
    </r>
  </si>
  <si>
    <r>
      <rPr>
        <sz val="12"/>
        <color theme="1"/>
        <rFont val="標楷體"/>
        <family val="4"/>
        <charset val="136"/>
      </rPr>
      <t>工資系</t>
    </r>
    <r>
      <rPr>
        <sz val="12"/>
        <color theme="1"/>
        <rFont val="Times New Roman"/>
        <family val="1"/>
      </rPr>
      <t xml:space="preserve">           4                               </t>
    </r>
  </si>
  <si>
    <r>
      <t xml:space="preserve">3. </t>
    </r>
    <r>
      <rPr>
        <sz val="12"/>
        <rFont val="標楷體"/>
        <family val="4"/>
        <charset val="136"/>
      </rPr>
      <t>無座標</t>
    </r>
    <r>
      <rPr>
        <sz val="12"/>
        <rFont val="Times New Roman"/>
        <family val="1"/>
      </rPr>
      <t>(-1)</t>
    </r>
  </si>
  <si>
    <r>
      <rPr>
        <sz val="12"/>
        <color theme="1"/>
        <rFont val="標楷體"/>
        <family val="4"/>
        <charset val="136"/>
      </rPr>
      <t>陳致嘉</t>
    </r>
  </si>
  <si>
    <r>
      <rPr>
        <sz val="12"/>
        <color theme="1"/>
        <rFont val="標楷體"/>
        <family val="4"/>
        <charset val="136"/>
      </rPr>
      <t>醫工系</t>
    </r>
    <r>
      <rPr>
        <sz val="12"/>
        <color theme="1"/>
        <rFont val="Times New Roman"/>
        <family val="1"/>
      </rPr>
      <t xml:space="preserve">           4                               </t>
    </r>
  </si>
  <si>
    <r>
      <rPr>
        <sz val="12"/>
        <color theme="1"/>
        <rFont val="標楷體"/>
        <family val="4"/>
        <charset val="136"/>
      </rPr>
      <t>吳旻昇</t>
    </r>
  </si>
  <si>
    <r>
      <t>1.1 X</t>
    </r>
    <r>
      <rPr>
        <sz val="12"/>
        <color rgb="FF000000"/>
        <rFont val="標楷體"/>
        <family val="4"/>
        <charset val="136"/>
      </rPr>
      <t>長寬</t>
    </r>
    <r>
      <rPr>
        <sz val="12"/>
        <color rgb="FF000000"/>
        <rFont val="Times New Roman"/>
        <family val="1"/>
      </rPr>
      <t>(-5).2.3</t>
    </r>
    <r>
      <rPr>
        <sz val="12"/>
        <color rgb="FF000000"/>
        <rFont val="標楷體"/>
        <family val="4"/>
        <charset val="136"/>
      </rPr>
      <t>錯誤</t>
    </r>
    <r>
      <rPr>
        <sz val="12"/>
        <color rgb="FF000000"/>
        <rFont val="Times New Roman"/>
        <family val="1"/>
      </rPr>
      <t>(-10),3</t>
    </r>
    <r>
      <rPr>
        <sz val="12"/>
        <color rgb="FF000000"/>
        <rFont val="標楷體"/>
        <family val="4"/>
        <charset val="136"/>
      </rPr>
      <t>無法執行</t>
    </r>
    <r>
      <rPr>
        <sz val="12"/>
        <color rgb="FF000000"/>
        <rFont val="Times New Roman"/>
        <family val="1"/>
      </rPr>
      <t>(-10)</t>
    </r>
    <phoneticPr fontId="4" type="noConversion"/>
  </si>
  <si>
    <r>
      <t>1.1 X</t>
    </r>
    <r>
      <rPr>
        <sz val="12"/>
        <rFont val="標楷體"/>
        <family val="4"/>
        <charset val="136"/>
      </rPr>
      <t>長寬</t>
    </r>
    <r>
      <rPr>
        <sz val="12"/>
        <rFont val="Times New Roman"/>
        <family val="1"/>
      </rPr>
      <t>(-5) 2.1</t>
    </r>
    <r>
      <rPr>
        <sz val="12"/>
        <rFont val="標楷體"/>
        <family val="4"/>
        <charset val="136"/>
      </rPr>
      <t>沒高斯</t>
    </r>
    <r>
      <rPr>
        <sz val="12"/>
        <rFont val="Times New Roman"/>
        <family val="1"/>
      </rPr>
      <t>(-5) 2.3</t>
    </r>
    <r>
      <rPr>
        <sz val="12"/>
        <rFont val="標楷體"/>
        <family val="4"/>
        <charset val="136"/>
      </rPr>
      <t>之後都沒寫</t>
    </r>
    <r>
      <rPr>
        <sz val="12"/>
        <rFont val="Times New Roman"/>
        <family val="1"/>
      </rPr>
      <t>(-40)</t>
    </r>
    <phoneticPr fontId="4" type="noConversion"/>
  </si>
  <si>
    <r>
      <rPr>
        <sz val="12"/>
        <color theme="1"/>
        <rFont val="標楷體"/>
        <family val="4"/>
        <charset val="136"/>
      </rPr>
      <t>吳典澤</t>
    </r>
  </si>
  <si>
    <r>
      <rPr>
        <sz val="12"/>
        <color theme="1"/>
        <rFont val="標楷體"/>
        <family val="4"/>
        <charset val="136"/>
      </rPr>
      <t>資訊系</t>
    </r>
    <r>
      <rPr>
        <sz val="12"/>
        <color theme="1"/>
        <rFont val="Times New Roman"/>
        <family val="1"/>
      </rPr>
      <t xml:space="preserve">           5 </t>
    </r>
    <r>
      <rPr>
        <sz val="12"/>
        <color theme="1"/>
        <rFont val="標楷體"/>
        <family val="4"/>
        <charset val="136"/>
      </rPr>
      <t>甲</t>
    </r>
    <r>
      <rPr>
        <sz val="12"/>
        <color theme="1"/>
        <rFont val="Times New Roman"/>
        <family val="1"/>
      </rPr>
      <t xml:space="preserve">                            </t>
    </r>
  </si>
  <si>
    <r>
      <t>2.1</t>
    </r>
    <r>
      <rPr>
        <sz val="12"/>
        <rFont val="標楷體"/>
        <family val="4"/>
        <charset val="136"/>
      </rPr>
      <t>沒用高斯</t>
    </r>
    <r>
      <rPr>
        <sz val="12"/>
        <rFont val="Times New Roman"/>
        <family val="1"/>
      </rPr>
      <t>(-5) 2.3 Sobel</t>
    </r>
    <r>
      <rPr>
        <sz val="12"/>
        <rFont val="標楷體"/>
        <family val="4"/>
        <charset val="136"/>
      </rPr>
      <t>錯誤</t>
    </r>
    <r>
      <rPr>
        <sz val="12"/>
        <rFont val="Times New Roman"/>
        <family val="1"/>
      </rPr>
      <t>(-10)3.</t>
    </r>
    <r>
      <rPr>
        <sz val="12"/>
        <rFont val="標楷體"/>
        <family val="4"/>
        <charset val="136"/>
      </rPr>
      <t>顯示長寬錯</t>
    </r>
    <r>
      <rPr>
        <sz val="12"/>
        <rFont val="Times New Roman"/>
        <family val="1"/>
      </rPr>
      <t>(-5)             4.2</t>
    </r>
    <r>
      <rPr>
        <sz val="12"/>
        <rFont val="標楷體"/>
        <family val="4"/>
        <charset val="136"/>
      </rPr>
      <t>未實作</t>
    </r>
    <r>
      <rPr>
        <sz val="12"/>
        <rFont val="Times New Roman"/>
        <family val="1"/>
      </rPr>
      <t>(-10)</t>
    </r>
    <phoneticPr fontId="4" type="noConversion"/>
  </si>
  <si>
    <r>
      <rPr>
        <sz val="12"/>
        <color theme="1"/>
        <rFont val="標楷體"/>
        <family val="4"/>
        <charset val="136"/>
      </rPr>
      <t>郭建德</t>
    </r>
  </si>
  <si>
    <r>
      <t xml:space="preserve">1.1 </t>
    </r>
    <r>
      <rPr>
        <sz val="12"/>
        <rFont val="標楷體"/>
        <family val="4"/>
        <charset val="136"/>
      </rPr>
      <t>無顯示長寬</t>
    </r>
    <r>
      <rPr>
        <sz val="12"/>
        <rFont val="Times New Roman"/>
        <family val="1"/>
      </rPr>
      <t xml:space="preserve">(-5) </t>
    </r>
    <r>
      <rPr>
        <sz val="12"/>
        <rFont val="標楷體"/>
        <family val="4"/>
        <charset val="136"/>
      </rPr>
      <t>其餘空白</t>
    </r>
  </si>
  <si>
    <r>
      <rPr>
        <sz val="12"/>
        <color theme="1"/>
        <rFont val="標楷體"/>
        <family val="4"/>
        <charset val="136"/>
      </rPr>
      <t>歐陽仲威</t>
    </r>
  </si>
  <si>
    <r>
      <rPr>
        <sz val="12"/>
        <color theme="1"/>
        <rFont val="標楷體"/>
        <family val="4"/>
        <charset val="136"/>
      </rPr>
      <t>資訊系</t>
    </r>
    <r>
      <rPr>
        <sz val="12"/>
        <color theme="1"/>
        <rFont val="Times New Roman"/>
        <family val="1"/>
      </rPr>
      <t xml:space="preserve">           4 </t>
    </r>
    <r>
      <rPr>
        <sz val="12"/>
        <color theme="1"/>
        <rFont val="標楷體"/>
        <family val="4"/>
        <charset val="136"/>
      </rPr>
      <t>乙</t>
    </r>
    <r>
      <rPr>
        <sz val="12"/>
        <color theme="1"/>
        <rFont val="Times New Roman"/>
        <family val="1"/>
      </rPr>
      <t xml:space="preserve">                            </t>
    </r>
  </si>
  <si>
    <r>
      <t xml:space="preserve">2.1 </t>
    </r>
    <r>
      <rPr>
        <sz val="12"/>
        <rFont val="標楷體"/>
        <family val="4"/>
        <charset val="136"/>
      </rPr>
      <t>沒用高斯</t>
    </r>
    <r>
      <rPr>
        <sz val="12"/>
        <rFont val="Times New Roman"/>
        <family val="1"/>
      </rPr>
      <t xml:space="preserve">(-5) 2.2 </t>
    </r>
    <r>
      <rPr>
        <sz val="12"/>
        <rFont val="標楷體"/>
        <family val="4"/>
        <charset val="136"/>
      </rPr>
      <t>沒做出來</t>
    </r>
    <r>
      <rPr>
        <sz val="12"/>
        <rFont val="Times New Roman"/>
        <family val="1"/>
      </rPr>
      <t>(-10)</t>
    </r>
  </si>
  <si>
    <r>
      <rPr>
        <sz val="12"/>
        <color theme="1"/>
        <rFont val="標楷體"/>
        <family val="4"/>
        <charset val="136"/>
      </rPr>
      <t>郭育成</t>
    </r>
  </si>
  <si>
    <r>
      <t>2.1</t>
    </r>
    <r>
      <rPr>
        <sz val="12"/>
        <rFont val="標楷體"/>
        <family val="4"/>
        <charset val="136"/>
      </rPr>
      <t>高思</t>
    </r>
    <r>
      <rPr>
        <sz val="12"/>
        <rFont val="Times New Roman"/>
        <family val="1"/>
      </rPr>
      <t>canny</t>
    </r>
    <r>
      <rPr>
        <sz val="12"/>
        <rFont val="標楷體"/>
        <family val="4"/>
        <charset val="136"/>
      </rPr>
      <t>順序相反</t>
    </r>
    <r>
      <rPr>
        <sz val="12"/>
        <rFont val="Times New Roman"/>
        <family val="1"/>
      </rPr>
      <t>(-2) 3.</t>
    </r>
    <r>
      <rPr>
        <sz val="12"/>
        <rFont val="標楷體"/>
        <family val="4"/>
        <charset val="136"/>
      </rPr>
      <t>無印出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個座標</t>
    </r>
    <r>
      <rPr>
        <sz val="12"/>
        <rFont val="Times New Roman"/>
        <family val="1"/>
      </rPr>
      <t>(-1)</t>
    </r>
  </si>
  <si>
    <r>
      <rPr>
        <sz val="12"/>
        <color rgb="FF000000"/>
        <rFont val="標楷體"/>
        <family val="4"/>
        <charset val="136"/>
      </rPr>
      <t>翁介誠</t>
    </r>
  </si>
  <si>
    <r>
      <rPr>
        <sz val="12"/>
        <color rgb="FF000000"/>
        <rFont val="標楷體"/>
        <family val="4"/>
        <charset val="136"/>
      </rPr>
      <t>資訊系</t>
    </r>
    <r>
      <rPr>
        <sz val="12"/>
        <color rgb="FF000000"/>
        <rFont val="Times New Roman"/>
        <family val="1"/>
      </rPr>
      <t xml:space="preserve">           4 </t>
    </r>
    <r>
      <rPr>
        <sz val="12"/>
        <color rgb="FF000000"/>
        <rFont val="標楷體"/>
        <family val="4"/>
        <charset val="136"/>
      </rPr>
      <t>乙</t>
    </r>
    <r>
      <rPr>
        <sz val="12"/>
        <color rgb="FF000000"/>
        <rFont val="Times New Roman"/>
        <family val="1"/>
      </rPr>
      <t xml:space="preserve">                            </t>
    </r>
  </si>
  <si>
    <r>
      <t xml:space="preserve">2.1 </t>
    </r>
    <r>
      <rPr>
        <sz val="12"/>
        <rFont val="標楷體"/>
        <family val="4"/>
        <charset val="136"/>
      </rPr>
      <t>沒用高斯</t>
    </r>
    <r>
      <rPr>
        <sz val="12"/>
        <rFont val="Times New Roman"/>
        <family val="1"/>
      </rPr>
      <t>(-5) 2.3sobel</t>
    </r>
    <r>
      <rPr>
        <sz val="12"/>
        <rFont val="標楷體"/>
        <family val="4"/>
        <charset val="136"/>
      </rPr>
      <t>沒做</t>
    </r>
    <r>
      <rPr>
        <sz val="12"/>
        <rFont val="Times New Roman"/>
        <family val="1"/>
      </rPr>
      <t>(-10) 4.2</t>
    </r>
    <r>
      <rPr>
        <sz val="12"/>
        <rFont val="標楷體"/>
        <family val="4"/>
        <charset val="136"/>
      </rPr>
      <t>結果差太多</t>
    </r>
    <r>
      <rPr>
        <sz val="12"/>
        <rFont val="Times New Roman"/>
        <family val="1"/>
      </rPr>
      <t>(-10)</t>
    </r>
  </si>
  <si>
    <r>
      <rPr>
        <sz val="12"/>
        <color rgb="FF000000"/>
        <rFont val="標楷體"/>
        <family val="4"/>
        <charset val="136"/>
      </rPr>
      <t>邱品毓</t>
    </r>
  </si>
  <si>
    <r>
      <t xml:space="preserve">2.1 </t>
    </r>
    <r>
      <rPr>
        <sz val="12"/>
        <rFont val="標楷體"/>
        <family val="4"/>
        <charset val="136"/>
      </rPr>
      <t>沒用高斯</t>
    </r>
    <r>
      <rPr>
        <sz val="12"/>
        <rFont val="Times New Roman"/>
        <family val="1"/>
      </rPr>
      <t xml:space="preserve">(-5) </t>
    </r>
  </si>
  <si>
    <r>
      <rPr>
        <sz val="12"/>
        <color rgb="FF000000"/>
        <rFont val="標楷體"/>
        <family val="4"/>
        <charset val="136"/>
      </rPr>
      <t>王贊鈞</t>
    </r>
  </si>
  <si>
    <r>
      <rPr>
        <sz val="12"/>
        <color rgb="FF000000"/>
        <rFont val="標楷體"/>
        <family val="4"/>
        <charset val="136"/>
      </rPr>
      <t>王冠鈞</t>
    </r>
  </si>
  <si>
    <r>
      <rPr>
        <sz val="12"/>
        <color rgb="FF000000"/>
        <rFont val="標楷體"/>
        <family val="4"/>
        <charset val="136"/>
      </rPr>
      <t>周子軒</t>
    </r>
  </si>
  <si>
    <r>
      <rPr>
        <sz val="12"/>
        <color rgb="FF000000"/>
        <rFont val="標楷體"/>
        <family val="4"/>
        <charset val="136"/>
      </rPr>
      <t>利文韡</t>
    </r>
  </si>
  <si>
    <r>
      <rPr>
        <sz val="12"/>
        <color rgb="FF000000"/>
        <rFont val="標楷體"/>
        <family val="4"/>
        <charset val="136"/>
      </rPr>
      <t>林彥亨</t>
    </r>
  </si>
  <si>
    <r>
      <rPr>
        <sz val="12"/>
        <color rgb="FF000000"/>
        <rFont val="標楷體"/>
        <family val="4"/>
        <charset val="136"/>
      </rPr>
      <t>蔡婷安</t>
    </r>
  </si>
  <si>
    <r>
      <t xml:space="preserve">4.2 local threshold </t>
    </r>
    <r>
      <rPr>
        <sz val="12"/>
        <color rgb="FF000000"/>
        <rFont val="標楷體"/>
        <family val="4"/>
        <charset val="136"/>
      </rPr>
      <t>雜訊過多</t>
    </r>
    <r>
      <rPr>
        <sz val="12"/>
        <color rgb="FF000000"/>
        <rFont val="Times New Roman"/>
        <family val="1"/>
      </rPr>
      <t>(-1)</t>
    </r>
    <r>
      <rPr>
        <sz val="12"/>
        <color rgb="FF000000"/>
        <rFont val="標楷體"/>
        <family val="4"/>
        <charset val="136"/>
      </rPr>
      <t>且顯示在錯誤的視窗</t>
    </r>
    <r>
      <rPr>
        <sz val="12"/>
        <color rgb="FF000000"/>
        <rFont val="Times New Roman"/>
        <family val="1"/>
      </rPr>
      <t xml:space="preserve">(-1)
4.2 </t>
    </r>
    <r>
      <rPr>
        <sz val="12"/>
        <color rgb="FF000000"/>
        <rFont val="標楷體"/>
        <family val="4"/>
        <charset val="136"/>
      </rPr>
      <t>沒做</t>
    </r>
    <r>
      <rPr>
        <sz val="12"/>
        <color rgb="FF000000"/>
        <rFont val="Times New Roman"/>
        <family val="1"/>
      </rPr>
      <t xml:space="preserve">Gaussian filter (-3)
4.2 </t>
    </r>
    <r>
      <rPr>
        <sz val="12"/>
        <color rgb="FF000000"/>
        <rFont val="標楷體"/>
        <family val="4"/>
        <charset val="136"/>
      </rPr>
      <t>沒做</t>
    </r>
    <r>
      <rPr>
        <sz val="12"/>
        <color rgb="FF000000"/>
        <rFont val="Times New Roman"/>
        <family val="1"/>
      </rPr>
      <t>median filter (-3)</t>
    </r>
  </si>
  <si>
    <r>
      <rPr>
        <sz val="12"/>
        <color rgb="FF000000"/>
        <rFont val="標楷體"/>
        <family val="4"/>
        <charset val="136"/>
      </rPr>
      <t>洪曼容</t>
    </r>
  </si>
  <si>
    <r>
      <rPr>
        <sz val="12"/>
        <color rgb="FF000000"/>
        <rFont val="標楷體"/>
        <family val="4"/>
        <charset val="136"/>
      </rPr>
      <t>林品磊</t>
    </r>
  </si>
  <si>
    <r>
      <rPr>
        <sz val="12"/>
        <color rgb="FF000000"/>
        <rFont val="標楷體"/>
        <family val="4"/>
        <charset val="136"/>
      </rPr>
      <t>資訊系</t>
    </r>
    <r>
      <rPr>
        <sz val="12"/>
        <color rgb="FF000000"/>
        <rFont val="Times New Roman"/>
        <family val="1"/>
      </rPr>
      <t xml:space="preserve">           4 </t>
    </r>
    <r>
      <rPr>
        <sz val="12"/>
        <color rgb="FF000000"/>
        <rFont val="標楷體"/>
        <family val="4"/>
        <charset val="136"/>
      </rPr>
      <t>甲</t>
    </r>
    <r>
      <rPr>
        <sz val="12"/>
        <color rgb="FF000000"/>
        <rFont val="Times New Roman"/>
        <family val="1"/>
      </rPr>
      <t xml:space="preserve">                            </t>
    </r>
  </si>
  <si>
    <t>2.3 result is wrong (-10)
3 No show location of point in console (-1)
4.2 setting wrong parameters, results are very bright (-3)</t>
    <phoneticPr fontId="4" type="noConversion"/>
  </si>
  <si>
    <r>
      <rPr>
        <sz val="12"/>
        <color rgb="FF000000"/>
        <rFont val="標楷體"/>
        <family val="4"/>
        <charset val="136"/>
      </rPr>
      <t>凌繼標</t>
    </r>
  </si>
  <si>
    <r>
      <rPr>
        <sz val="12"/>
        <color rgb="FF000000"/>
        <rFont val="標楷體"/>
        <family val="4"/>
        <charset val="136"/>
      </rPr>
      <t>尹紹宇</t>
    </r>
  </si>
  <si>
    <r>
      <rPr>
        <sz val="12"/>
        <color rgb="FF000000"/>
        <rFont val="標楷體"/>
        <family val="4"/>
        <charset val="136"/>
      </rPr>
      <t>方鈞麒</t>
    </r>
  </si>
  <si>
    <r>
      <t xml:space="preserve">3. </t>
    </r>
    <r>
      <rPr>
        <sz val="12"/>
        <color rgb="FF000000"/>
        <rFont val="標楷體"/>
        <family val="4"/>
        <charset val="136"/>
      </rPr>
      <t>沒實作</t>
    </r>
    <r>
      <rPr>
        <sz val="12"/>
        <color rgb="FF000000"/>
        <rFont val="Times New Roman"/>
        <family val="1"/>
      </rPr>
      <t xml:space="preserve"> (-10)</t>
    </r>
  </si>
  <si>
    <r>
      <rPr>
        <sz val="12"/>
        <color rgb="FF000000"/>
        <rFont val="標楷體"/>
        <family val="4"/>
        <charset val="136"/>
      </rPr>
      <t>王峻凱</t>
    </r>
  </si>
  <si>
    <r>
      <rPr>
        <sz val="12"/>
        <color rgb="FF000000"/>
        <rFont val="標楷體"/>
        <family val="4"/>
        <charset val="136"/>
      </rPr>
      <t>張友誠</t>
    </r>
  </si>
  <si>
    <r>
      <rPr>
        <sz val="12"/>
        <color rgb="FF000000"/>
        <rFont val="標楷體"/>
        <family val="4"/>
        <charset val="136"/>
      </rPr>
      <t>柯宗銘</t>
    </r>
  </si>
  <si>
    <r>
      <rPr>
        <sz val="12"/>
        <color rgb="FF000000"/>
        <rFont val="標楷體"/>
        <family val="4"/>
        <charset val="136"/>
      </rPr>
      <t>辜玉雯</t>
    </r>
  </si>
  <si>
    <r>
      <rPr>
        <sz val="12"/>
        <color rgb="FF212121"/>
        <rFont val="標楷體"/>
        <family val="4"/>
        <charset val="136"/>
      </rPr>
      <t>沒交</t>
    </r>
    <phoneticPr fontId="4" type="noConversion"/>
  </si>
  <si>
    <r>
      <rPr>
        <sz val="12"/>
        <color theme="1"/>
        <rFont val="標楷體"/>
        <family val="4"/>
        <charset val="136"/>
      </rPr>
      <t>張瑜真</t>
    </r>
  </si>
  <si>
    <r>
      <rPr>
        <sz val="12"/>
        <color theme="1"/>
        <rFont val="標楷體"/>
        <family val="4"/>
        <charset val="136"/>
      </rPr>
      <t>資訊系</t>
    </r>
    <r>
      <rPr>
        <sz val="12"/>
        <color theme="1"/>
        <rFont val="Times New Roman"/>
        <family val="1"/>
      </rPr>
      <t xml:space="preserve">           4 </t>
    </r>
    <r>
      <rPr>
        <sz val="12"/>
        <color theme="1"/>
        <rFont val="標楷體"/>
        <family val="4"/>
        <charset val="136"/>
      </rPr>
      <t>甲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</si>
  <si>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rgb="FF000000"/>
        <rFont val="標楷體"/>
        <family val="4"/>
        <charset val="136"/>
      </rPr>
      <t>李泓哲</t>
    </r>
  </si>
  <si>
    <r>
      <rPr>
        <sz val="12"/>
        <color rgb="FF000000"/>
        <rFont val="標楷體"/>
        <family val="4"/>
        <charset val="136"/>
      </rPr>
      <t>楊雅琦</t>
    </r>
  </si>
  <si>
    <r>
      <rPr>
        <sz val="12"/>
        <color rgb="FF000000"/>
        <rFont val="標楷體"/>
        <family val="4"/>
        <charset val="136"/>
      </rPr>
      <t>洪佑杭</t>
    </r>
  </si>
  <si>
    <r>
      <rPr>
        <sz val="12"/>
        <rFont val="標楷體"/>
        <family val="4"/>
        <charset val="136"/>
      </rPr>
      <t>沒交</t>
    </r>
    <phoneticPr fontId="4" type="noConversion"/>
  </si>
  <si>
    <r>
      <rPr>
        <sz val="12"/>
        <color theme="1"/>
        <rFont val="標楷體"/>
        <family val="4"/>
        <charset val="136"/>
      </rPr>
      <t>曾奕齊</t>
    </r>
  </si>
  <si>
    <r>
      <t>2.2</t>
    </r>
    <r>
      <rPr>
        <sz val="12"/>
        <rFont val="標楷體"/>
        <family val="4"/>
        <charset val="136"/>
      </rPr>
      <t>未實作</t>
    </r>
    <r>
      <rPr>
        <sz val="12"/>
        <rFont val="Times New Roman"/>
        <family val="1"/>
      </rPr>
      <t>(-10) 2.3</t>
    </r>
    <r>
      <rPr>
        <sz val="12"/>
        <rFont val="標楷體"/>
        <family val="4"/>
        <charset val="136"/>
      </rPr>
      <t>未實作</t>
    </r>
    <r>
      <rPr>
        <sz val="12"/>
        <rFont val="Times New Roman"/>
        <family val="1"/>
      </rPr>
      <t>(-10)</t>
    </r>
  </si>
  <si>
    <r>
      <rPr>
        <sz val="12"/>
        <color rgb="FF000000"/>
        <rFont val="標楷體"/>
        <family val="4"/>
        <charset val="136"/>
      </rPr>
      <t>鄭宇軒</t>
    </r>
  </si>
  <si>
    <t>2.2 Hough over eye (-5); 4.1 No show origin picture (-4);          1.1 No height and width (-3)</t>
    <phoneticPr fontId="4" type="noConversion"/>
  </si>
  <si>
    <r>
      <rPr>
        <sz val="12"/>
        <color rgb="FF000000"/>
        <rFont val="標楷體"/>
        <family val="4"/>
        <charset val="136"/>
      </rPr>
      <t>戴子祐</t>
    </r>
  </si>
  <si>
    <r>
      <rPr>
        <sz val="12"/>
        <color rgb="FF000000"/>
        <rFont val="標楷體"/>
        <family val="4"/>
        <charset val="136"/>
      </rPr>
      <t>王韻華</t>
    </r>
  </si>
  <si>
    <r>
      <t>3.2</t>
    </r>
    <r>
      <rPr>
        <sz val="12"/>
        <color theme="1"/>
        <rFont val="細明體"/>
        <family val="3"/>
        <charset val="136"/>
      </rPr>
      <t>圓多畫</t>
    </r>
    <r>
      <rPr>
        <sz val="12"/>
        <color theme="1"/>
        <rFont val="Times New Roman"/>
        <family val="1"/>
      </rPr>
      <t>(-2)</t>
    </r>
  </si>
  <si>
    <r>
      <rPr>
        <sz val="12"/>
        <color rgb="FF000000"/>
        <rFont val="標楷體"/>
        <family val="4"/>
        <charset val="136"/>
      </rPr>
      <t>吳晟毓</t>
    </r>
  </si>
  <si>
    <r>
      <rPr>
        <sz val="12"/>
        <color rgb="FF000000"/>
        <rFont val="標楷體"/>
        <family val="4"/>
        <charset val="136"/>
      </rPr>
      <t>劉承叡</t>
    </r>
  </si>
  <si>
    <r>
      <rPr>
        <sz val="12"/>
        <color rgb="FF000000"/>
        <rFont val="標楷體"/>
        <family val="4"/>
        <charset val="136"/>
      </rPr>
      <t>陳宥華</t>
    </r>
  </si>
  <si>
    <r>
      <rPr>
        <sz val="12"/>
        <color rgb="FF000000"/>
        <rFont val="標楷體"/>
        <family val="4"/>
        <charset val="136"/>
      </rPr>
      <t>林允文</t>
    </r>
  </si>
  <si>
    <r>
      <t>2</t>
    </r>
    <r>
      <rPr>
        <sz val="12"/>
        <rFont val="標楷體"/>
        <family val="4"/>
        <charset val="136"/>
      </rPr>
      <t>沒有</t>
    </r>
    <r>
      <rPr>
        <sz val="12"/>
        <rFont val="Times New Roman"/>
        <family val="1"/>
      </rPr>
      <t>gaussian(-5)</t>
    </r>
    <phoneticPr fontId="4" type="noConversion"/>
  </si>
  <si>
    <r>
      <rPr>
        <sz val="12"/>
        <color rgb="FF000000"/>
        <rFont val="標楷體"/>
        <family val="4"/>
        <charset val="136"/>
      </rPr>
      <t>李東霖</t>
    </r>
  </si>
  <si>
    <r>
      <rPr>
        <sz val="12"/>
        <color rgb="FF000000"/>
        <rFont val="標楷體"/>
        <family val="4"/>
        <charset val="136"/>
      </rPr>
      <t>彭佳緯</t>
    </r>
  </si>
  <si>
    <r>
      <rPr>
        <sz val="12"/>
        <color rgb="FF000000"/>
        <rFont val="標楷體"/>
        <family val="4"/>
        <charset val="136"/>
      </rPr>
      <t>資訊系</t>
    </r>
    <r>
      <rPr>
        <sz val="12"/>
        <color rgb="FF000000"/>
        <rFont val="Times New Roman"/>
        <family val="1"/>
      </rPr>
      <t xml:space="preserve">           3 </t>
    </r>
    <r>
      <rPr>
        <sz val="12"/>
        <color rgb="FF000000"/>
        <rFont val="標楷體"/>
        <family val="4"/>
        <charset val="136"/>
      </rPr>
      <t>乙</t>
    </r>
    <r>
      <rPr>
        <sz val="12"/>
        <color rgb="FF000000"/>
        <rFont val="Times New Roman"/>
        <family val="1"/>
      </rPr>
      <t xml:space="preserve">                            </t>
    </r>
  </si>
  <si>
    <r>
      <t>2</t>
    </r>
    <r>
      <rPr>
        <sz val="12"/>
        <rFont val="標楷體"/>
        <family val="4"/>
        <charset val="136"/>
      </rPr>
      <t>沒有</t>
    </r>
    <r>
      <rPr>
        <sz val="12"/>
        <rFont val="Times New Roman"/>
        <family val="1"/>
      </rPr>
      <t>gaussian(-5)3</t>
    </r>
    <r>
      <rPr>
        <sz val="12"/>
        <rFont val="標楷體"/>
        <family val="4"/>
        <charset val="136"/>
      </rPr>
      <t>沒有座標</t>
    </r>
    <r>
      <rPr>
        <sz val="12"/>
        <rFont val="Times New Roman"/>
        <family val="1"/>
      </rPr>
      <t>(-1)</t>
    </r>
  </si>
  <si>
    <r>
      <rPr>
        <sz val="12"/>
        <color rgb="FF000000"/>
        <rFont val="標楷體"/>
        <family val="4"/>
        <charset val="136"/>
      </rPr>
      <t>郭子瑋</t>
    </r>
  </si>
  <si>
    <r>
      <rPr>
        <sz val="12"/>
        <color rgb="FF000000"/>
        <rFont val="標楷體"/>
        <family val="4"/>
        <charset val="136"/>
      </rPr>
      <t>廖其忻</t>
    </r>
  </si>
  <si>
    <r>
      <rPr>
        <sz val="12"/>
        <color rgb="FF000000"/>
        <rFont val="標楷體"/>
        <family val="4"/>
        <charset val="136"/>
      </rPr>
      <t>資訊系</t>
    </r>
    <r>
      <rPr>
        <sz val="12"/>
        <color rgb="FF000000"/>
        <rFont val="Times New Roman"/>
        <family val="1"/>
      </rPr>
      <t xml:space="preserve">           3 </t>
    </r>
    <r>
      <rPr>
        <sz val="12"/>
        <color rgb="FF000000"/>
        <rFont val="標楷體"/>
        <family val="4"/>
        <charset val="136"/>
      </rPr>
      <t>甲</t>
    </r>
    <r>
      <rPr>
        <sz val="12"/>
        <color rgb="FF000000"/>
        <rFont val="Times New Roman"/>
        <family val="1"/>
      </rPr>
      <t xml:space="preserve">                            </t>
    </r>
  </si>
  <si>
    <r>
      <t>2</t>
    </r>
    <r>
      <rPr>
        <sz val="12"/>
        <rFont val="標楷體"/>
        <family val="4"/>
        <charset val="136"/>
      </rPr>
      <t>沒用</t>
    </r>
    <r>
      <rPr>
        <sz val="12"/>
        <rFont val="Times New Roman"/>
        <family val="1"/>
      </rPr>
      <t>gaussian(-5)3</t>
    </r>
    <r>
      <rPr>
        <sz val="12"/>
        <rFont val="標楷體"/>
        <family val="4"/>
        <charset val="136"/>
      </rPr>
      <t>沒結果</t>
    </r>
    <r>
      <rPr>
        <sz val="12"/>
        <rFont val="Times New Roman"/>
        <family val="1"/>
      </rPr>
      <t>(-10)</t>
    </r>
  </si>
  <si>
    <r>
      <rPr>
        <sz val="12"/>
        <color rgb="FF000000"/>
        <rFont val="標楷體"/>
        <family val="4"/>
        <charset val="136"/>
      </rPr>
      <t>王耀宗</t>
    </r>
  </si>
  <si>
    <r>
      <rPr>
        <sz val="12"/>
        <color rgb="FF000000"/>
        <rFont val="標楷體"/>
        <family val="4"/>
        <charset val="136"/>
      </rPr>
      <t>航太系</t>
    </r>
    <r>
      <rPr>
        <sz val="12"/>
        <color rgb="FF000000"/>
        <rFont val="Times New Roman"/>
        <family val="1"/>
      </rPr>
      <t xml:space="preserve">           4                               </t>
    </r>
  </si>
  <si>
    <r>
      <rPr>
        <sz val="12"/>
        <color rgb="FF000000"/>
        <rFont val="標楷體"/>
        <family val="4"/>
        <charset val="136"/>
      </rPr>
      <t>江昱賢</t>
    </r>
  </si>
  <si>
    <r>
      <t>2.2</t>
    </r>
    <r>
      <rPr>
        <sz val="12"/>
        <rFont val="標楷體"/>
        <family val="4"/>
        <charset val="136"/>
      </rPr>
      <t>沒有</t>
    </r>
    <r>
      <rPr>
        <sz val="12"/>
        <rFont val="Times New Roman"/>
        <family val="1"/>
      </rPr>
      <t>Gaussian(-5)</t>
    </r>
  </si>
  <si>
    <r>
      <rPr>
        <sz val="12"/>
        <color rgb="FF000000"/>
        <rFont val="標楷體"/>
        <family val="4"/>
        <charset val="136"/>
      </rPr>
      <t>黃偉倫</t>
    </r>
  </si>
  <si>
    <r>
      <rPr>
        <sz val="12"/>
        <color rgb="FF000000"/>
        <rFont val="標楷體"/>
        <family val="4"/>
        <charset val="136"/>
      </rPr>
      <t>工科系</t>
    </r>
    <r>
      <rPr>
        <sz val="12"/>
        <color rgb="FF000000"/>
        <rFont val="Times New Roman"/>
        <family val="1"/>
      </rPr>
      <t xml:space="preserve">           4                               </t>
    </r>
  </si>
  <si>
    <r>
      <t>2.2</t>
    </r>
    <r>
      <rPr>
        <sz val="12"/>
        <rFont val="標楷體"/>
        <family val="4"/>
        <charset val="136"/>
      </rPr>
      <t>沒有紅圈</t>
    </r>
    <r>
      <rPr>
        <sz val="12"/>
        <rFont val="Times New Roman"/>
        <family val="1"/>
      </rPr>
      <t>(-10)2.3</t>
    </r>
    <r>
      <rPr>
        <sz val="12"/>
        <rFont val="標楷體"/>
        <family val="4"/>
        <charset val="136"/>
      </rPr>
      <t>沒有結果</t>
    </r>
    <r>
      <rPr>
        <sz val="12"/>
        <rFont val="Times New Roman"/>
        <family val="1"/>
      </rPr>
      <t>(-10)3.</t>
    </r>
    <r>
      <rPr>
        <sz val="12"/>
        <rFont val="標楷體"/>
        <family val="4"/>
        <charset val="136"/>
      </rPr>
      <t>沒有座標</t>
    </r>
    <r>
      <rPr>
        <sz val="12"/>
        <rFont val="Times New Roman"/>
        <family val="1"/>
      </rPr>
      <t>(-1)</t>
    </r>
  </si>
  <si>
    <r>
      <rPr>
        <sz val="12"/>
        <color rgb="FF000000"/>
        <rFont val="標楷體"/>
        <family val="4"/>
        <charset val="136"/>
      </rPr>
      <t>陳昱成</t>
    </r>
  </si>
  <si>
    <r>
      <rPr>
        <sz val="12"/>
        <color rgb="FF000000"/>
        <rFont val="標楷體"/>
        <family val="4"/>
        <charset val="136"/>
      </rPr>
      <t>張凱淳</t>
    </r>
  </si>
  <si>
    <r>
      <rPr>
        <sz val="12"/>
        <color rgb="FF000000"/>
        <rFont val="標楷體"/>
        <family val="4"/>
        <charset val="136"/>
      </rPr>
      <t>魏孜昀</t>
    </r>
  </si>
  <si>
    <r>
      <rPr>
        <sz val="12"/>
        <rFont val="標楷體"/>
        <family val="4"/>
        <charset val="136"/>
      </rPr>
      <t>缺</t>
    </r>
    <r>
      <rPr>
        <sz val="12"/>
        <rFont val="Times New Roman"/>
        <family val="1"/>
      </rPr>
      <t>demo</t>
    </r>
    <phoneticPr fontId="4" type="noConversion"/>
  </si>
  <si>
    <r>
      <rPr>
        <sz val="12"/>
        <color rgb="FF000000"/>
        <rFont val="標楷體"/>
        <family val="4"/>
        <charset val="136"/>
      </rPr>
      <t>洪靖秦</t>
    </r>
  </si>
  <si>
    <r>
      <rPr>
        <sz val="12"/>
        <color rgb="FF000000"/>
        <rFont val="標楷體"/>
        <family val="4"/>
        <charset val="136"/>
      </rPr>
      <t>何俊逸</t>
    </r>
  </si>
  <si>
    <r>
      <t>2.1</t>
    </r>
    <r>
      <rPr>
        <sz val="12"/>
        <rFont val="標楷體"/>
        <family val="4"/>
        <charset val="136"/>
      </rPr>
      <t>未做</t>
    </r>
    <r>
      <rPr>
        <sz val="12"/>
        <rFont val="Times New Roman"/>
        <family val="1"/>
      </rPr>
      <t>gaussian(-5)</t>
    </r>
  </si>
  <si>
    <r>
      <rPr>
        <sz val="12"/>
        <color rgb="FF000000"/>
        <rFont val="標楷體"/>
        <family val="4"/>
        <charset val="136"/>
      </rPr>
      <t>李曼妤</t>
    </r>
  </si>
  <si>
    <r>
      <rPr>
        <sz val="12"/>
        <rFont val="標楷體"/>
        <family val="4"/>
        <charset val="136"/>
      </rPr>
      <t>缺</t>
    </r>
    <r>
      <rPr>
        <sz val="12"/>
        <rFont val="Times New Roman"/>
        <family val="1"/>
      </rPr>
      <t>demo</t>
    </r>
  </si>
  <si>
    <r>
      <rPr>
        <sz val="12"/>
        <color rgb="FF000000"/>
        <rFont val="標楷體"/>
        <family val="4"/>
        <charset val="136"/>
      </rPr>
      <t>張維桓</t>
    </r>
  </si>
  <si>
    <r>
      <rPr>
        <sz val="12"/>
        <rFont val="標楷體"/>
        <family val="4"/>
        <charset val="136"/>
      </rPr>
      <t>退選</t>
    </r>
  </si>
  <si>
    <r>
      <rPr>
        <sz val="12"/>
        <color rgb="FF000000"/>
        <rFont val="標楷體"/>
        <family val="4"/>
        <charset val="136"/>
      </rPr>
      <t>高苑庭</t>
    </r>
  </si>
  <si>
    <r>
      <t>2.2</t>
    </r>
    <r>
      <rPr>
        <sz val="12"/>
        <rFont val="標楷體"/>
        <family val="4"/>
        <charset val="136"/>
      </rPr>
      <t>多個圓圈</t>
    </r>
    <r>
      <rPr>
        <sz val="12"/>
        <rFont val="Times New Roman"/>
        <family val="1"/>
      </rPr>
      <t>(-5)2.3</t>
    </r>
    <r>
      <rPr>
        <sz val="12"/>
        <rFont val="標楷體"/>
        <family val="4"/>
        <charset val="136"/>
      </rPr>
      <t>沒結果</t>
    </r>
    <r>
      <rPr>
        <sz val="12"/>
        <rFont val="Times New Roman"/>
        <family val="1"/>
      </rPr>
      <t>(-10)3.</t>
    </r>
    <r>
      <rPr>
        <sz val="12"/>
        <rFont val="標楷體"/>
        <family val="4"/>
        <charset val="136"/>
      </rPr>
      <t>沒座標</t>
    </r>
    <r>
      <rPr>
        <sz val="12"/>
        <rFont val="Times New Roman"/>
        <family val="1"/>
      </rPr>
      <t>(-1)</t>
    </r>
  </si>
  <si>
    <r>
      <rPr>
        <sz val="12"/>
        <color rgb="FF000000"/>
        <rFont val="標楷體"/>
        <family val="4"/>
        <charset val="136"/>
      </rPr>
      <t>曾丞平</t>
    </r>
  </si>
  <si>
    <r>
      <rPr>
        <sz val="12"/>
        <color rgb="FF000000"/>
        <rFont val="標楷體"/>
        <family val="4"/>
        <charset val="136"/>
      </rPr>
      <t>工科系</t>
    </r>
    <r>
      <rPr>
        <sz val="12"/>
        <color rgb="FF000000"/>
        <rFont val="Times New Roman"/>
        <family val="1"/>
      </rPr>
      <t xml:space="preserve">           3                               </t>
    </r>
  </si>
  <si>
    <r>
      <t>2.2</t>
    </r>
    <r>
      <rPr>
        <sz val="12"/>
        <rFont val="標楷體"/>
        <family val="4"/>
        <charset val="136"/>
      </rPr>
      <t>沒畫出紅圈</t>
    </r>
    <r>
      <rPr>
        <sz val="12"/>
        <rFont val="Times New Roman"/>
        <family val="1"/>
      </rPr>
      <t xml:space="preserve">  (-10)</t>
    </r>
  </si>
  <si>
    <r>
      <rPr>
        <sz val="12"/>
        <color rgb="FF000000"/>
        <rFont val="標楷體"/>
        <family val="4"/>
        <charset val="136"/>
      </rPr>
      <t>賴姣廷</t>
    </r>
  </si>
  <si>
    <r>
      <rPr>
        <sz val="12"/>
        <color rgb="FF000000"/>
        <rFont val="標楷體"/>
        <family val="4"/>
        <charset val="136"/>
      </rPr>
      <t>土木系</t>
    </r>
    <r>
      <rPr>
        <sz val="12"/>
        <color rgb="FF000000"/>
        <rFont val="Times New Roman"/>
        <family val="1"/>
      </rPr>
      <t xml:space="preserve">           4 </t>
    </r>
    <r>
      <rPr>
        <sz val="12"/>
        <color rgb="FF000000"/>
        <rFont val="標楷體"/>
        <family val="4"/>
        <charset val="136"/>
      </rPr>
      <t>乙</t>
    </r>
    <r>
      <rPr>
        <sz val="12"/>
        <color rgb="FF000000"/>
        <rFont val="Times New Roman"/>
        <family val="1"/>
      </rPr>
      <t xml:space="preserve">                            </t>
    </r>
  </si>
  <si>
    <r>
      <t xml:space="preserve"> 2.2</t>
    </r>
    <r>
      <rPr>
        <sz val="12"/>
        <rFont val="標楷體"/>
        <family val="4"/>
        <charset val="136"/>
      </rPr>
      <t>沒有紅圈</t>
    </r>
    <r>
      <rPr>
        <sz val="12"/>
        <rFont val="Times New Roman"/>
        <family val="1"/>
      </rPr>
      <t>(-10)2.3</t>
    </r>
    <r>
      <rPr>
        <sz val="12"/>
        <rFont val="標楷體"/>
        <family val="4"/>
        <charset val="136"/>
      </rPr>
      <t>沒有結果</t>
    </r>
    <r>
      <rPr>
        <sz val="12"/>
        <rFont val="Times New Roman"/>
        <family val="1"/>
      </rPr>
      <t>(-10)4.2</t>
    </r>
    <r>
      <rPr>
        <sz val="12"/>
        <rFont val="標楷體"/>
        <family val="4"/>
        <charset val="136"/>
      </rPr>
      <t>右側雜訊過多</t>
    </r>
    <r>
      <rPr>
        <sz val="12"/>
        <rFont val="Times New Roman"/>
        <family val="1"/>
      </rPr>
      <t>(-4)</t>
    </r>
  </si>
  <si>
    <r>
      <rPr>
        <sz val="12"/>
        <color rgb="FF000000"/>
        <rFont val="標楷體"/>
        <family val="4"/>
        <charset val="136"/>
      </rPr>
      <t>王鈞平</t>
    </r>
  </si>
  <si>
    <r>
      <rPr>
        <sz val="12"/>
        <color rgb="FF000000"/>
        <rFont val="標楷體"/>
        <family val="4"/>
        <charset val="136"/>
      </rPr>
      <t>土木系</t>
    </r>
    <r>
      <rPr>
        <sz val="12"/>
        <color rgb="FF000000"/>
        <rFont val="Times New Roman"/>
        <family val="1"/>
      </rPr>
      <t xml:space="preserve">           3 </t>
    </r>
    <r>
      <rPr>
        <sz val="12"/>
        <color rgb="FF000000"/>
        <rFont val="標楷體"/>
        <family val="4"/>
        <charset val="136"/>
      </rPr>
      <t>乙</t>
    </r>
    <r>
      <rPr>
        <sz val="12"/>
        <color rgb="FF000000"/>
        <rFont val="Times New Roman"/>
        <family val="1"/>
      </rPr>
      <t xml:space="preserve">                            </t>
    </r>
  </si>
  <si>
    <r>
      <t>2</t>
    </r>
    <r>
      <rPr>
        <sz val="12"/>
        <rFont val="標楷體"/>
        <family val="4"/>
        <charset val="136"/>
      </rPr>
      <t>沒有做</t>
    </r>
    <r>
      <rPr>
        <sz val="12"/>
        <rFont val="Times New Roman"/>
        <family val="1"/>
      </rPr>
      <t>Gaussian(-5)</t>
    </r>
  </si>
  <si>
    <r>
      <rPr>
        <sz val="12"/>
        <color rgb="FF000000"/>
        <rFont val="標楷體"/>
        <family val="4"/>
        <charset val="136"/>
      </rPr>
      <t>黃建勛</t>
    </r>
  </si>
  <si>
    <r>
      <rPr>
        <sz val="12"/>
        <color rgb="FF000000"/>
        <rFont val="標楷體"/>
        <family val="4"/>
        <charset val="136"/>
      </rPr>
      <t>電機系</t>
    </r>
    <r>
      <rPr>
        <sz val="12"/>
        <color rgb="FF000000"/>
        <rFont val="Times New Roman"/>
        <family val="1"/>
      </rPr>
      <t xml:space="preserve">           5 </t>
    </r>
    <r>
      <rPr>
        <sz val="12"/>
        <color rgb="FF000000"/>
        <rFont val="標楷體"/>
        <family val="4"/>
        <charset val="136"/>
      </rPr>
      <t>丙</t>
    </r>
    <r>
      <rPr>
        <sz val="12"/>
        <color rgb="FF000000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</si>
  <si>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缺</t>
    </r>
    <r>
      <rPr>
        <sz val="12"/>
        <color theme="1"/>
        <rFont val="Times New Roman"/>
        <family val="1"/>
      </rPr>
      <t>demo</t>
    </r>
  </si>
  <si>
    <r>
      <rPr>
        <sz val="12"/>
        <color rgb="FF000000"/>
        <rFont val="標楷體"/>
        <family val="4"/>
        <charset val="136"/>
      </rPr>
      <t>林廉恩</t>
    </r>
  </si>
  <si>
    <r>
      <rPr>
        <sz val="12"/>
        <color rgb="FF000000"/>
        <rFont val="標楷體"/>
        <family val="4"/>
        <charset val="136"/>
      </rPr>
      <t>電機系</t>
    </r>
    <r>
      <rPr>
        <sz val="12"/>
        <color rgb="FF000000"/>
        <rFont val="Times New Roman"/>
        <family val="1"/>
      </rPr>
      <t xml:space="preserve">           5 </t>
    </r>
    <r>
      <rPr>
        <sz val="12"/>
        <color rgb="FF000000"/>
        <rFont val="標楷體"/>
        <family val="4"/>
        <charset val="136"/>
      </rPr>
      <t>乙</t>
    </r>
    <r>
      <rPr>
        <sz val="12"/>
        <color rgb="FF000000"/>
        <rFont val="Times New Roman"/>
        <family val="1"/>
      </rPr>
      <t xml:space="preserve">                            </t>
    </r>
  </si>
  <si>
    <r>
      <t>1.2</t>
    </r>
    <r>
      <rPr>
        <sz val="12"/>
        <rFont val="標楷體"/>
        <family val="4"/>
        <charset val="136"/>
      </rPr>
      <t>沒實作</t>
    </r>
    <r>
      <rPr>
        <sz val="12"/>
        <rFont val="Times New Roman"/>
        <family val="1"/>
      </rPr>
      <t>(-10)2.2</t>
    </r>
    <r>
      <rPr>
        <sz val="12"/>
        <rFont val="標楷體"/>
        <family val="4"/>
        <charset val="136"/>
      </rPr>
      <t>沒實作</t>
    </r>
    <r>
      <rPr>
        <sz val="12"/>
        <rFont val="Times New Roman"/>
        <family val="1"/>
      </rPr>
      <t>(-10)2.3</t>
    </r>
    <r>
      <rPr>
        <sz val="12"/>
        <rFont val="標楷體"/>
        <family val="4"/>
        <charset val="136"/>
      </rPr>
      <t>沒實作</t>
    </r>
    <r>
      <rPr>
        <sz val="12"/>
        <rFont val="Times New Roman"/>
        <family val="1"/>
      </rPr>
      <t>(-10)3.</t>
    </r>
    <r>
      <rPr>
        <sz val="12"/>
        <rFont val="標楷體"/>
        <family val="4"/>
        <charset val="136"/>
      </rPr>
      <t>沒實作</t>
    </r>
    <r>
      <rPr>
        <sz val="12"/>
        <rFont val="Times New Roman"/>
        <family val="1"/>
      </rPr>
      <t>(-10)</t>
    </r>
  </si>
  <si>
    <r>
      <rPr>
        <sz val="12"/>
        <color rgb="FF000000"/>
        <rFont val="標楷體"/>
        <family val="4"/>
        <charset val="136"/>
      </rPr>
      <t>陳趙鴻</t>
    </r>
  </si>
  <si>
    <r>
      <rPr>
        <sz val="12"/>
        <color rgb="FF000000"/>
        <rFont val="標楷體"/>
        <family val="4"/>
        <charset val="136"/>
      </rPr>
      <t>機械系</t>
    </r>
    <r>
      <rPr>
        <sz val="12"/>
        <color rgb="FF000000"/>
        <rFont val="Times New Roman"/>
        <family val="1"/>
      </rPr>
      <t xml:space="preserve">           4 </t>
    </r>
    <r>
      <rPr>
        <sz val="12"/>
        <color rgb="FF000000"/>
        <rFont val="標楷體"/>
        <family val="4"/>
        <charset val="136"/>
      </rPr>
      <t>乙</t>
    </r>
    <r>
      <rPr>
        <sz val="12"/>
        <color rgb="FF000000"/>
        <rFont val="Times New Roman"/>
        <family val="1"/>
      </rPr>
      <t xml:space="preserve">                            </t>
    </r>
  </si>
  <si>
    <r>
      <rPr>
        <sz val="12"/>
        <color rgb="FF000000"/>
        <rFont val="標楷體"/>
        <family val="4"/>
        <charset val="136"/>
      </rPr>
      <t>江明駿</t>
    </r>
  </si>
  <si>
    <r>
      <t>demo</t>
    </r>
    <r>
      <rPr>
        <sz val="12"/>
        <color rgb="FF000000"/>
        <rFont val="標楷體"/>
        <family val="4"/>
        <charset val="136"/>
      </rPr>
      <t>作業</t>
    </r>
  </si>
  <si>
    <r>
      <t>2.3convolution</t>
    </r>
    <r>
      <rPr>
        <sz val="12"/>
        <color rgb="FF000000"/>
        <rFont val="標楷體"/>
        <family val="4"/>
        <charset val="136"/>
      </rPr>
      <t>沒實作</t>
    </r>
    <r>
      <rPr>
        <sz val="12"/>
        <color rgb="FF000000"/>
        <rFont val="Times New Roman"/>
        <family val="1"/>
      </rPr>
      <t>(-10)</t>
    </r>
  </si>
  <si>
    <r>
      <rPr>
        <sz val="12"/>
        <color rgb="FF000000"/>
        <rFont val="標楷體"/>
        <family val="4"/>
        <charset val="136"/>
      </rPr>
      <t>李嘉芙</t>
    </r>
  </si>
  <si>
    <r>
      <t>2.3convolution</t>
    </r>
    <r>
      <rPr>
        <sz val="12"/>
        <rFont val="標楷體"/>
        <family val="4"/>
        <charset val="136"/>
      </rPr>
      <t>沒實作</t>
    </r>
    <r>
      <rPr>
        <sz val="12"/>
        <rFont val="Times New Roman"/>
        <family val="1"/>
      </rPr>
      <t>(-10)</t>
    </r>
  </si>
  <si>
    <r>
      <rPr>
        <sz val="12"/>
        <color rgb="FF000000"/>
        <rFont val="標楷體"/>
        <family val="4"/>
        <charset val="136"/>
      </rPr>
      <t>朱偉強</t>
    </r>
  </si>
  <si>
    <r>
      <rPr>
        <sz val="12"/>
        <color rgb="FF000000"/>
        <rFont val="標楷體"/>
        <family val="4"/>
        <charset val="136"/>
      </rPr>
      <t>機械系</t>
    </r>
    <r>
      <rPr>
        <sz val="12"/>
        <color rgb="FF000000"/>
        <rFont val="Times New Roman"/>
        <family val="1"/>
      </rPr>
      <t xml:space="preserve">           4 </t>
    </r>
    <r>
      <rPr>
        <sz val="12"/>
        <color rgb="FF000000"/>
        <rFont val="標楷體"/>
        <family val="4"/>
        <charset val="136"/>
      </rPr>
      <t>甲</t>
    </r>
    <r>
      <rPr>
        <sz val="12"/>
        <color rgb="FF000000"/>
        <rFont val="Times New Roman"/>
        <family val="1"/>
      </rPr>
      <t xml:space="preserve">                            </t>
    </r>
  </si>
  <si>
    <r>
      <rPr>
        <sz val="12"/>
        <color rgb="FF000000"/>
        <rFont val="標楷體"/>
        <family val="4"/>
        <charset val="136"/>
      </rPr>
      <t>莊沛聖</t>
    </r>
  </si>
  <si>
    <r>
      <rPr>
        <sz val="12"/>
        <color rgb="FF000000"/>
        <rFont val="標楷體"/>
        <family val="4"/>
        <charset val="136"/>
      </rPr>
      <t>數學系</t>
    </r>
    <r>
      <rPr>
        <sz val="12"/>
        <color rgb="FF000000"/>
        <rFont val="Times New Roman"/>
        <family val="1"/>
      </rPr>
      <t xml:space="preserve">           4                               </t>
    </r>
  </si>
  <si>
    <r>
      <rPr>
        <sz val="12"/>
        <color rgb="FF000000"/>
        <rFont val="標楷體"/>
        <family val="4"/>
        <charset val="136"/>
      </rPr>
      <t>原因</t>
    </r>
    <phoneticPr fontId="4" type="noConversion"/>
  </si>
  <si>
    <r>
      <rPr>
        <sz val="12"/>
        <color rgb="FF000000"/>
        <rFont val="標楷體"/>
        <family val="4"/>
        <charset val="136"/>
      </rPr>
      <t>補交成績</t>
    </r>
    <phoneticPr fontId="4" type="noConversion"/>
  </si>
  <si>
    <r>
      <rPr>
        <sz val="12"/>
        <color rgb="FF000000"/>
        <rFont val="標楷體"/>
        <family val="4"/>
        <charset val="136"/>
      </rPr>
      <t>原因</t>
    </r>
  </si>
  <si>
    <r>
      <rPr>
        <sz val="12"/>
        <color rgb="FF000000"/>
        <rFont val="標楷體"/>
        <family val="4"/>
        <charset val="136"/>
      </rPr>
      <t>成績</t>
    </r>
  </si>
  <si>
    <r>
      <rPr>
        <sz val="12"/>
        <color rgb="FF000000"/>
        <rFont val="標楷體"/>
        <family val="4"/>
        <charset val="136"/>
      </rPr>
      <t>姓名</t>
    </r>
  </si>
  <si>
    <r>
      <rPr>
        <sz val="12"/>
        <rFont val="標楷體"/>
        <family val="4"/>
        <charset val="136"/>
      </rPr>
      <t>學號</t>
    </r>
    <r>
      <rPr>
        <sz val="12"/>
        <rFont val="Times New Roman"/>
        <family val="1"/>
      </rPr>
      <t>(Student ID)</t>
    </r>
  </si>
  <si>
    <r>
      <rPr>
        <sz val="12"/>
        <color rgb="FF000000"/>
        <rFont val="標楷體"/>
        <family val="4"/>
        <charset val="136"/>
      </rPr>
      <t>系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班</t>
    </r>
  </si>
  <si>
    <r>
      <rPr>
        <sz val="12"/>
        <color rgb="FF000000"/>
        <rFont val="標楷體"/>
        <family val="4"/>
        <charset val="136"/>
      </rPr>
      <t>補交成績</t>
    </r>
    <phoneticPr fontId="4" type="noConversion"/>
  </si>
  <si>
    <r>
      <rPr>
        <sz val="12"/>
        <color rgb="FF000000"/>
        <rFont val="標楷體"/>
        <family val="4"/>
        <charset val="136"/>
      </rPr>
      <t>原因</t>
    </r>
    <phoneticPr fontId="4" type="noConversion"/>
  </si>
  <si>
    <r>
      <rPr>
        <sz val="12"/>
        <color rgb="FF000000"/>
        <rFont val="標楷體"/>
        <family val="4"/>
        <charset val="136"/>
      </rPr>
      <t>底色黃色為</t>
    </r>
    <phoneticPr fontId="4" type="noConversion"/>
  </si>
  <si>
    <r>
      <rPr>
        <sz val="12"/>
        <color rgb="FF000000"/>
        <rFont val="標楷體"/>
        <family val="4"/>
        <charset val="136"/>
      </rPr>
      <t>尚未找助教</t>
    </r>
    <phoneticPr fontId="4" type="noConversion"/>
  </si>
  <si>
    <r>
      <rPr>
        <sz val="12"/>
        <rFont val="標楷體"/>
        <family val="4"/>
        <charset val="136"/>
      </rPr>
      <t>缺</t>
    </r>
    <r>
      <rPr>
        <sz val="12"/>
        <rFont val="Times New Roman"/>
        <family val="1"/>
      </rPr>
      <t>demo</t>
    </r>
    <phoneticPr fontId="4" type="noConversion"/>
  </si>
  <si>
    <r>
      <t>2</t>
    </r>
    <r>
      <rPr>
        <sz val="12"/>
        <rFont val="標楷體"/>
        <family val="4"/>
        <charset val="136"/>
      </rPr>
      <t>沒有</t>
    </r>
    <r>
      <rPr>
        <sz val="12"/>
        <rFont val="Times New Roman"/>
        <family val="1"/>
      </rPr>
      <t>gaussian(-5)</t>
    </r>
    <phoneticPr fontId="4" type="noConversion"/>
  </si>
  <si>
    <t>2.2 Hough over eye (-5); 4.1 No show origin picture (-4);          1.1 No height and width (-3)</t>
    <phoneticPr fontId="4" type="noConversion"/>
  </si>
  <si>
    <r>
      <rPr>
        <sz val="12"/>
        <rFont val="標楷體"/>
        <family val="4"/>
        <charset val="136"/>
      </rPr>
      <t>沒交</t>
    </r>
    <phoneticPr fontId="4" type="noConversion"/>
  </si>
  <si>
    <r>
      <rPr>
        <sz val="12"/>
        <color rgb="FF212121"/>
        <rFont val="標楷體"/>
        <family val="4"/>
        <charset val="136"/>
      </rPr>
      <t>沒交</t>
    </r>
    <phoneticPr fontId="4" type="noConversion"/>
  </si>
  <si>
    <t>2.3 result is wrong (-10)
3 No show location of point in console (-1)
4.2 setting wrong parameters, results are very bright (-3)</t>
    <phoneticPr fontId="4" type="noConversion"/>
  </si>
  <si>
    <r>
      <t>1.1 X</t>
    </r>
    <r>
      <rPr>
        <sz val="12"/>
        <rFont val="標楷體"/>
        <family val="4"/>
        <charset val="136"/>
      </rPr>
      <t>長寬</t>
    </r>
    <r>
      <rPr>
        <sz val="12"/>
        <rFont val="Times New Roman"/>
        <family val="1"/>
      </rPr>
      <t>(-5) 2.1</t>
    </r>
    <r>
      <rPr>
        <sz val="12"/>
        <rFont val="標楷體"/>
        <family val="4"/>
        <charset val="136"/>
      </rPr>
      <t>沒高斯</t>
    </r>
    <r>
      <rPr>
        <sz val="12"/>
        <rFont val="Times New Roman"/>
        <family val="1"/>
      </rPr>
      <t>(-5) 2.3</t>
    </r>
    <r>
      <rPr>
        <sz val="12"/>
        <rFont val="標楷體"/>
        <family val="4"/>
        <charset val="136"/>
      </rPr>
      <t>之後都沒寫</t>
    </r>
    <r>
      <rPr>
        <sz val="12"/>
        <rFont val="Times New Roman"/>
        <family val="1"/>
      </rPr>
      <t>(-40)</t>
    </r>
    <phoneticPr fontId="4" type="noConversion"/>
  </si>
  <si>
    <r>
      <t>1.1 X</t>
    </r>
    <r>
      <rPr>
        <sz val="12"/>
        <color rgb="FF000000"/>
        <rFont val="標楷體"/>
        <family val="4"/>
        <charset val="136"/>
      </rPr>
      <t>長寬</t>
    </r>
    <r>
      <rPr>
        <sz val="12"/>
        <color rgb="FF000000"/>
        <rFont val="Times New Roman"/>
        <family val="1"/>
      </rPr>
      <t>(-5).2.3</t>
    </r>
    <r>
      <rPr>
        <sz val="12"/>
        <color rgb="FF000000"/>
        <rFont val="標楷體"/>
        <family val="4"/>
        <charset val="136"/>
      </rPr>
      <t>錯誤</t>
    </r>
    <r>
      <rPr>
        <sz val="12"/>
        <color rgb="FF000000"/>
        <rFont val="Times New Roman"/>
        <family val="1"/>
      </rPr>
      <t>(-10),3</t>
    </r>
    <r>
      <rPr>
        <sz val="12"/>
        <color rgb="FF000000"/>
        <rFont val="標楷體"/>
        <family val="4"/>
        <charset val="136"/>
      </rPr>
      <t>無法執行</t>
    </r>
    <r>
      <rPr>
        <sz val="12"/>
        <color rgb="FF000000"/>
        <rFont val="Times New Roman"/>
        <family val="1"/>
      </rPr>
      <t>(-10)</t>
    </r>
    <phoneticPr fontId="4" type="noConversion"/>
  </si>
  <si>
    <r>
      <rPr>
        <sz val="12"/>
        <color rgb="FF000000"/>
        <rFont val="標楷體"/>
        <family val="4"/>
        <charset val="136"/>
      </rPr>
      <t>有效人數</t>
    </r>
    <phoneticPr fontId="4" type="noConversion"/>
  </si>
  <si>
    <r>
      <rPr>
        <sz val="12"/>
        <color rgb="FF000000"/>
        <rFont val="標楷體"/>
        <family val="4"/>
        <charset val="136"/>
      </rPr>
      <t>平均</t>
    </r>
    <phoneticPr fontId="4" type="noConversion"/>
  </si>
  <si>
    <r>
      <rPr>
        <sz val="12"/>
        <color rgb="FF000000"/>
        <rFont val="標楷體"/>
        <family val="4"/>
        <charset val="136"/>
      </rPr>
      <t>補交成績</t>
    </r>
    <phoneticPr fontId="4" type="noConversion"/>
  </si>
  <si>
    <r>
      <rPr>
        <sz val="12"/>
        <color rgb="FF000000"/>
        <rFont val="標楷體"/>
        <family val="4"/>
        <charset val="136"/>
      </rPr>
      <t>原因</t>
    </r>
    <phoneticPr fontId="4" type="noConversion"/>
  </si>
  <si>
    <r>
      <t xml:space="preserve"> 2.1</t>
    </r>
    <r>
      <rPr>
        <sz val="12"/>
        <rFont val="標楷體"/>
        <family val="4"/>
        <charset val="136"/>
      </rPr>
      <t>沒做高斯模糊</t>
    </r>
    <r>
      <rPr>
        <sz val="12"/>
        <rFont val="Times New Roman"/>
        <family val="1"/>
      </rPr>
      <t>(-5)</t>
    </r>
    <phoneticPr fontId="4" type="noConversion"/>
  </si>
  <si>
    <r>
      <t xml:space="preserve">2.2 </t>
    </r>
    <r>
      <rPr>
        <sz val="12"/>
        <rFont val="標楷體"/>
        <family val="4"/>
        <charset val="136"/>
      </rPr>
      <t>圓的位置畫錯</t>
    </r>
    <r>
      <rPr>
        <sz val="12"/>
        <rFont val="Times New Roman"/>
        <family val="1"/>
      </rPr>
      <t xml:space="preserve">(-3)   4.2 </t>
    </r>
    <r>
      <rPr>
        <sz val="12"/>
        <rFont val="標楷體"/>
        <family val="4"/>
        <charset val="136"/>
      </rPr>
      <t>結果圖都一樣</t>
    </r>
    <r>
      <rPr>
        <sz val="12"/>
        <rFont val="Times New Roman"/>
        <family val="1"/>
      </rPr>
      <t>(-6)</t>
    </r>
    <phoneticPr fontId="4" type="noConversion"/>
  </si>
  <si>
    <r>
      <t>2.3 (-10)</t>
    </r>
    <r>
      <rPr>
        <sz val="12"/>
        <rFont val="標楷體"/>
        <family val="4"/>
        <charset val="136"/>
      </rPr>
      <t>死掉</t>
    </r>
    <r>
      <rPr>
        <sz val="12"/>
        <rFont val="Times New Roman"/>
        <family val="1"/>
      </rPr>
      <t xml:space="preserve"> 3. (-5) </t>
    </r>
    <r>
      <rPr>
        <sz val="12"/>
        <rFont val="標楷體"/>
        <family val="4"/>
        <charset val="136"/>
      </rPr>
      <t>結果太歪</t>
    </r>
    <r>
      <rPr>
        <sz val="12"/>
        <rFont val="Times New Roman"/>
        <family val="1"/>
      </rPr>
      <t xml:space="preserve"> 4.1 (-5) </t>
    </r>
    <r>
      <rPr>
        <sz val="12"/>
        <rFont val="標楷體"/>
        <family val="4"/>
        <charset val="136"/>
      </rPr>
      <t>未作</t>
    </r>
    <r>
      <rPr>
        <sz val="12"/>
        <rFont val="Times New Roman"/>
        <family val="1"/>
      </rPr>
      <t xml:space="preserve">  4.2 -10(</t>
    </r>
    <r>
      <rPr>
        <sz val="12"/>
        <rFont val="標楷體"/>
        <family val="4"/>
        <charset val="136"/>
      </rPr>
      <t>未作</t>
    </r>
    <r>
      <rPr>
        <sz val="12"/>
        <rFont val="Times New Roman"/>
        <family val="1"/>
      </rPr>
      <t>)</t>
    </r>
    <phoneticPr fontId="4" type="noConversion"/>
  </si>
  <si>
    <r>
      <t>1.2 RGBtoBGR(-3) 2.3</t>
    </r>
    <r>
      <rPr>
        <sz val="12"/>
        <rFont val="標楷體"/>
        <family val="4"/>
        <charset val="136"/>
      </rPr>
      <t>沒做</t>
    </r>
    <r>
      <rPr>
        <sz val="12"/>
        <rFont val="Times New Roman"/>
        <family val="1"/>
      </rPr>
      <t>(-10) 3.</t>
    </r>
    <r>
      <rPr>
        <sz val="12"/>
        <rFont val="標楷體"/>
        <family val="4"/>
        <charset val="136"/>
      </rPr>
      <t>無法運行</t>
    </r>
    <r>
      <rPr>
        <sz val="12"/>
        <rFont val="Times New Roman"/>
        <family val="1"/>
      </rPr>
      <t>(-10)</t>
    </r>
    <phoneticPr fontId="4" type="noConversion"/>
  </si>
  <si>
    <r>
      <t>3.</t>
    </r>
    <r>
      <rPr>
        <sz val="12"/>
        <rFont val="標楷體"/>
        <family val="4"/>
        <charset val="136"/>
      </rPr>
      <t>沒有顯示座標</t>
    </r>
    <r>
      <rPr>
        <sz val="12"/>
        <rFont val="Times New Roman"/>
        <family val="1"/>
      </rPr>
      <t>(-1)</t>
    </r>
    <phoneticPr fontId="4" type="noConversion"/>
  </si>
  <si>
    <r>
      <t xml:space="preserve">1. </t>
    </r>
    <r>
      <rPr>
        <sz val="12"/>
        <rFont val="標楷體"/>
        <family val="4"/>
        <charset val="136"/>
      </rPr>
      <t>沒跑值</t>
    </r>
    <r>
      <rPr>
        <sz val="12"/>
        <rFont val="Times New Roman"/>
        <family val="1"/>
      </rPr>
      <t>(-10)</t>
    </r>
    <phoneticPr fontId="4" type="noConversion"/>
  </si>
  <si>
    <r>
      <t xml:space="preserve">1. </t>
    </r>
    <r>
      <rPr>
        <sz val="12"/>
        <rFont val="標楷體"/>
        <family val="4"/>
        <charset val="136"/>
      </rPr>
      <t>沒跑值</t>
    </r>
    <r>
      <rPr>
        <sz val="12"/>
        <rFont val="Times New Roman"/>
        <family val="1"/>
      </rPr>
      <t>(-10) 3.</t>
    </r>
    <r>
      <rPr>
        <sz val="12"/>
        <rFont val="標楷體"/>
        <family val="4"/>
        <charset val="136"/>
      </rPr>
      <t>沒顯示座標</t>
    </r>
    <r>
      <rPr>
        <sz val="12"/>
        <rFont val="Times New Roman"/>
        <family val="1"/>
      </rPr>
      <t>(-1)</t>
    </r>
    <phoneticPr fontId="4" type="noConversion"/>
  </si>
  <si>
    <r>
      <t>1.1</t>
    </r>
    <r>
      <rPr>
        <sz val="12"/>
        <rFont val="標楷體"/>
        <family val="4"/>
        <charset val="136"/>
      </rPr>
      <t>未顯示長寬</t>
    </r>
    <r>
      <rPr>
        <sz val="12"/>
        <rFont val="Times New Roman"/>
        <family val="1"/>
      </rPr>
      <t>(-5),2.3</t>
    </r>
    <r>
      <rPr>
        <sz val="12"/>
        <rFont val="標楷體"/>
        <family val="4"/>
        <charset val="136"/>
      </rPr>
      <t>結果不正確</t>
    </r>
    <r>
      <rPr>
        <sz val="12"/>
        <rFont val="Times New Roman"/>
        <family val="1"/>
      </rPr>
      <t>(-5),3</t>
    </r>
    <r>
      <rPr>
        <sz val="12"/>
        <rFont val="標楷體"/>
        <family val="4"/>
        <charset val="136"/>
      </rPr>
      <t>無畫紅圈圈</t>
    </r>
    <r>
      <rPr>
        <sz val="12"/>
        <rFont val="Times New Roman"/>
        <family val="1"/>
      </rPr>
      <t>(-1),        3</t>
    </r>
    <r>
      <rPr>
        <sz val="12"/>
        <rFont val="標楷體"/>
        <family val="4"/>
        <charset val="136"/>
      </rPr>
      <t>未顯示座標</t>
    </r>
    <r>
      <rPr>
        <sz val="12"/>
        <rFont val="Times New Roman"/>
        <family val="1"/>
      </rPr>
      <t>(-1),4</t>
    </r>
    <r>
      <rPr>
        <sz val="12"/>
        <rFont val="標楷體"/>
        <family val="4"/>
        <charset val="136"/>
      </rPr>
      <t>圖片放錯</t>
    </r>
    <r>
      <rPr>
        <sz val="12"/>
        <rFont val="Times New Roman"/>
        <family val="1"/>
      </rPr>
      <t>(-1)</t>
    </r>
    <phoneticPr fontId="4" type="noConversion"/>
  </si>
  <si>
    <r>
      <t>1.2 RGB</t>
    </r>
    <r>
      <rPr>
        <sz val="12"/>
        <rFont val="標楷體"/>
        <family val="4"/>
        <charset val="136"/>
      </rPr>
      <t>轉錯</t>
    </r>
    <r>
      <rPr>
        <sz val="12"/>
        <rFont val="Times New Roman"/>
        <family val="1"/>
      </rPr>
      <t xml:space="preserve">(-5)2.3 </t>
    </r>
    <r>
      <rPr>
        <sz val="12"/>
        <rFont val="標楷體"/>
        <family val="4"/>
        <charset val="136"/>
      </rPr>
      <t>沒實做</t>
    </r>
    <r>
      <rPr>
        <sz val="12"/>
        <rFont val="Times New Roman"/>
        <family val="1"/>
      </rPr>
      <t xml:space="preserve"> (-10)
3. </t>
    </r>
    <r>
      <rPr>
        <sz val="12"/>
        <rFont val="標楷體"/>
        <family val="4"/>
        <charset val="136"/>
      </rPr>
      <t>座標寫死</t>
    </r>
    <r>
      <rPr>
        <sz val="12"/>
        <rFont val="Times New Roman"/>
        <family val="1"/>
      </rPr>
      <t xml:space="preserve"> (-5)4.2 </t>
    </r>
    <r>
      <rPr>
        <sz val="12"/>
        <rFont val="標楷體"/>
        <family val="4"/>
        <charset val="136"/>
      </rPr>
      <t>三張圖分開做沒有連續性</t>
    </r>
    <r>
      <rPr>
        <sz val="12"/>
        <rFont val="Times New Roman"/>
        <family val="1"/>
      </rPr>
      <t xml:space="preserve"> (-1)</t>
    </r>
    <phoneticPr fontId="4" type="noConversion"/>
  </si>
  <si>
    <r>
      <t xml:space="preserve">2.1 </t>
    </r>
    <r>
      <rPr>
        <sz val="12"/>
        <rFont val="標楷體"/>
        <family val="4"/>
        <charset val="136"/>
      </rPr>
      <t>沒做</t>
    </r>
    <r>
      <rPr>
        <sz val="12"/>
        <rFont val="Times New Roman"/>
        <family val="1"/>
      </rPr>
      <t xml:space="preserve">canny (-5)2.2 </t>
    </r>
    <r>
      <rPr>
        <sz val="12"/>
        <rFont val="標楷體"/>
        <family val="4"/>
        <charset val="136"/>
      </rPr>
      <t>沒做</t>
    </r>
    <r>
      <rPr>
        <sz val="12"/>
        <rFont val="Times New Roman"/>
        <family val="1"/>
      </rPr>
      <t>hough circle (-10)
2.3</t>
    </r>
    <r>
      <rPr>
        <sz val="12"/>
        <rFont val="標楷體"/>
        <family val="4"/>
        <charset val="136"/>
      </rPr>
      <t>無法執行</t>
    </r>
    <r>
      <rPr>
        <sz val="12"/>
        <rFont val="Times New Roman"/>
        <family val="1"/>
      </rPr>
      <t>(-10)3.</t>
    </r>
    <r>
      <rPr>
        <sz val="12"/>
        <rFont val="標楷體"/>
        <family val="4"/>
        <charset val="136"/>
      </rPr>
      <t>沒在</t>
    </r>
    <r>
      <rPr>
        <sz val="12"/>
        <rFont val="Times New Roman"/>
        <family val="1"/>
      </rPr>
      <t>console</t>
    </r>
    <r>
      <rPr>
        <sz val="12"/>
        <rFont val="標楷體"/>
        <family val="4"/>
        <charset val="136"/>
      </rPr>
      <t>上顯示座標</t>
    </r>
    <r>
      <rPr>
        <sz val="12"/>
        <rFont val="Times New Roman"/>
        <family val="1"/>
      </rPr>
      <t>(-1)</t>
    </r>
    <phoneticPr fontId="4" type="noConversion"/>
  </si>
  <si>
    <r>
      <t>2.1</t>
    </r>
    <r>
      <rPr>
        <sz val="12"/>
        <rFont val="標楷體"/>
        <family val="4"/>
        <charset val="136"/>
      </rPr>
      <t>沒做高斯模糊</t>
    </r>
    <r>
      <rPr>
        <sz val="12"/>
        <rFont val="Times New Roman"/>
        <family val="1"/>
      </rPr>
      <t>(-5), 2.2</t>
    </r>
    <r>
      <rPr>
        <sz val="12"/>
        <rFont val="標楷體"/>
        <family val="4"/>
        <charset val="136"/>
      </rPr>
      <t>畫黑線</t>
    </r>
    <r>
      <rPr>
        <sz val="12"/>
        <rFont val="Times New Roman"/>
        <family val="1"/>
      </rPr>
      <t>(-1), 3.</t>
    </r>
    <r>
      <rPr>
        <sz val="12"/>
        <rFont val="標楷體"/>
        <family val="4"/>
        <charset val="136"/>
      </rPr>
      <t>沒顯示座標</t>
    </r>
    <r>
      <rPr>
        <sz val="12"/>
        <rFont val="Times New Roman"/>
        <family val="1"/>
      </rPr>
      <t>(-1)</t>
    </r>
    <phoneticPr fontId="4" type="noConversion"/>
  </si>
  <si>
    <r>
      <t>2.1</t>
    </r>
    <r>
      <rPr>
        <sz val="12"/>
        <rFont val="標楷體"/>
        <family val="4"/>
        <charset val="136"/>
      </rPr>
      <t>沒做高斯</t>
    </r>
    <r>
      <rPr>
        <sz val="12"/>
        <rFont val="Times New Roman"/>
        <family val="1"/>
      </rPr>
      <t xml:space="preserve">(-5), 2.2,2.3,3. </t>
    </r>
    <r>
      <rPr>
        <sz val="12"/>
        <rFont val="標楷體"/>
        <family val="4"/>
        <charset val="136"/>
      </rPr>
      <t>未實作</t>
    </r>
    <r>
      <rPr>
        <sz val="12"/>
        <rFont val="Times New Roman"/>
        <family val="1"/>
      </rPr>
      <t>(-30) 4.2</t>
    </r>
    <r>
      <rPr>
        <sz val="12"/>
        <rFont val="標楷體"/>
        <family val="4"/>
        <charset val="136"/>
      </rPr>
      <t>未做模糊化</t>
    </r>
    <r>
      <rPr>
        <sz val="12"/>
        <rFont val="Times New Roman"/>
        <family val="1"/>
      </rPr>
      <t>(-5)</t>
    </r>
    <phoneticPr fontId="4" type="noConversion"/>
  </si>
  <si>
    <t>2.3 Use Sobel Function (-10) 3. the result is not good (-5)</t>
    <phoneticPr fontId="4" type="noConversion"/>
  </si>
  <si>
    <r>
      <rPr>
        <sz val="12"/>
        <color rgb="FF000000"/>
        <rFont val="標楷體"/>
        <family val="4"/>
        <charset val="136"/>
      </rPr>
      <t>有效人數</t>
    </r>
    <phoneticPr fontId="4" type="noConversion"/>
  </si>
  <si>
    <r>
      <rPr>
        <sz val="12"/>
        <color rgb="FF000000"/>
        <rFont val="標楷體"/>
        <family val="4"/>
        <charset val="136"/>
      </rPr>
      <t>平均</t>
    </r>
    <phoneticPr fontId="4" type="noConversion"/>
  </si>
  <si>
    <t>系 年 班</t>
    <phoneticPr fontId="4" type="noConversion"/>
  </si>
  <si>
    <t>有效人數</t>
    <phoneticPr fontId="4" type="noConversion"/>
  </si>
  <si>
    <t>平均</t>
    <phoneticPr fontId="4" type="noConversion"/>
  </si>
  <si>
    <t>有效人數</t>
    <phoneticPr fontId="4" type="noConversion"/>
  </si>
  <si>
    <t>平均</t>
    <phoneticPr fontId="4" type="noConversion"/>
  </si>
  <si>
    <r>
      <rPr>
        <sz val="12"/>
        <color theme="1"/>
        <rFont val="標楷體"/>
        <family val="4"/>
        <charset val="136"/>
      </rPr>
      <t>系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班</t>
    </r>
  </si>
  <si>
    <r>
      <rPr>
        <sz val="12"/>
        <color theme="1"/>
        <rFont val="標楷體"/>
        <family val="4"/>
        <charset val="136"/>
      </rPr>
      <t>學號</t>
    </r>
    <r>
      <rPr>
        <sz val="12"/>
        <color theme="1"/>
        <rFont val="Times New Roman"/>
        <family val="1"/>
      </rPr>
      <t>(Student ID)</t>
    </r>
  </si>
  <si>
    <r>
      <rPr>
        <sz val="12"/>
        <rFont val="標楷體"/>
        <family val="4"/>
        <charset val="136"/>
      </rPr>
      <t>姓名</t>
    </r>
  </si>
  <si>
    <r>
      <rPr>
        <sz val="12"/>
        <rFont val="標楷體"/>
        <family val="4"/>
        <charset val="136"/>
      </rPr>
      <t>成績</t>
    </r>
  </si>
  <si>
    <r>
      <rPr>
        <sz val="12"/>
        <color rgb="FF000000"/>
        <rFont val="標楷體"/>
        <family val="4"/>
        <charset val="136"/>
      </rPr>
      <t>備註</t>
    </r>
  </si>
  <si>
    <r>
      <rPr>
        <sz val="12"/>
        <color theme="1"/>
        <rFont val="標楷體"/>
        <family val="4"/>
        <charset val="136"/>
      </rPr>
      <t>補考成績</t>
    </r>
    <phoneticPr fontId="4" type="noConversion"/>
  </si>
  <si>
    <r>
      <rPr>
        <sz val="12"/>
        <color theme="1"/>
        <rFont val="標楷體"/>
        <family val="4"/>
        <charset val="136"/>
      </rPr>
      <t>數學系</t>
    </r>
    <r>
      <rPr>
        <sz val="12"/>
        <color theme="1"/>
        <rFont val="Times New Roman"/>
        <family val="1"/>
      </rPr>
      <t xml:space="preserve">           4                               </t>
    </r>
  </si>
  <si>
    <r>
      <rPr>
        <sz val="12"/>
        <color theme="1"/>
        <rFont val="標楷體"/>
        <family val="4"/>
        <charset val="136"/>
      </rPr>
      <t>莊沛聖</t>
    </r>
  </si>
  <si>
    <r>
      <rPr>
        <sz val="12"/>
        <color theme="1"/>
        <rFont val="標楷體"/>
        <family val="4"/>
        <charset val="136"/>
      </rPr>
      <t>機械系</t>
    </r>
    <r>
      <rPr>
        <sz val="12"/>
        <color theme="1"/>
        <rFont val="Times New Roman"/>
        <family val="1"/>
      </rPr>
      <t xml:space="preserve">           4 </t>
    </r>
    <r>
      <rPr>
        <sz val="12"/>
        <color theme="1"/>
        <rFont val="標楷體"/>
        <family val="4"/>
        <charset val="136"/>
      </rPr>
      <t>甲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</si>
  <si>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朱偉強</t>
    </r>
  </si>
  <si>
    <r>
      <rPr>
        <sz val="12"/>
        <color theme="1"/>
        <rFont val="標楷體"/>
        <family val="4"/>
        <charset val="136"/>
      </rPr>
      <t>機械系</t>
    </r>
    <r>
      <rPr>
        <sz val="12"/>
        <color theme="1"/>
        <rFont val="Times New Roman"/>
        <family val="1"/>
      </rPr>
      <t xml:space="preserve">           4 </t>
    </r>
    <r>
      <rPr>
        <sz val="12"/>
        <color theme="1"/>
        <rFont val="標楷體"/>
        <family val="4"/>
        <charset val="136"/>
      </rPr>
      <t>乙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</si>
  <si>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李嘉芙</t>
    </r>
  </si>
  <si>
    <r>
      <rPr>
        <sz val="12"/>
        <color theme="1"/>
        <rFont val="標楷體"/>
        <family val="4"/>
        <charset val="136"/>
      </rPr>
      <t>江明駿</t>
    </r>
  </si>
  <si>
    <r>
      <rPr>
        <sz val="12"/>
        <color theme="1"/>
        <rFont val="標楷體"/>
        <family val="4"/>
        <charset val="136"/>
      </rPr>
      <t>陳趙鴻</t>
    </r>
  </si>
  <si>
    <r>
      <rPr>
        <sz val="12"/>
        <color theme="1"/>
        <rFont val="標楷體"/>
        <family val="4"/>
        <charset val="136"/>
      </rPr>
      <t>電機系</t>
    </r>
    <r>
      <rPr>
        <sz val="12"/>
        <color theme="1"/>
        <rFont val="Times New Roman"/>
        <family val="1"/>
      </rPr>
      <t xml:space="preserve">           5 </t>
    </r>
    <r>
      <rPr>
        <sz val="12"/>
        <color theme="1"/>
        <rFont val="標楷體"/>
        <family val="4"/>
        <charset val="136"/>
      </rPr>
      <t>乙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</si>
  <si>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林廉恩</t>
    </r>
  </si>
  <si>
    <r>
      <rPr>
        <sz val="12"/>
        <color rgb="FF000000"/>
        <rFont val="標楷體"/>
        <family val="4"/>
        <charset val="136"/>
      </rPr>
      <t>未考</t>
    </r>
  </si>
  <si>
    <r>
      <rPr>
        <sz val="12"/>
        <color theme="1"/>
        <rFont val="標楷體"/>
        <family val="4"/>
        <charset val="136"/>
      </rPr>
      <t>電機系</t>
    </r>
    <r>
      <rPr>
        <sz val="12"/>
        <color theme="1"/>
        <rFont val="Times New Roman"/>
        <family val="1"/>
      </rPr>
      <t xml:space="preserve">           5 </t>
    </r>
    <r>
      <rPr>
        <sz val="12"/>
        <color theme="1"/>
        <rFont val="標楷體"/>
        <family val="4"/>
        <charset val="136"/>
      </rPr>
      <t>丙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</si>
  <si>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黃建勛</t>
    </r>
  </si>
  <si>
    <r>
      <rPr>
        <sz val="12"/>
        <color theme="1"/>
        <rFont val="標楷體"/>
        <family val="4"/>
        <charset val="136"/>
      </rPr>
      <t>土木系</t>
    </r>
    <r>
      <rPr>
        <sz val="12"/>
        <color theme="1"/>
        <rFont val="Times New Roman"/>
        <family val="1"/>
      </rPr>
      <t xml:space="preserve">           3 </t>
    </r>
    <r>
      <rPr>
        <sz val="12"/>
        <color theme="1"/>
        <rFont val="標楷體"/>
        <family val="4"/>
        <charset val="136"/>
      </rPr>
      <t>乙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</si>
  <si>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王鈞平</t>
    </r>
  </si>
  <si>
    <r>
      <rPr>
        <sz val="12"/>
        <color theme="1"/>
        <rFont val="標楷體"/>
        <family val="4"/>
        <charset val="136"/>
      </rPr>
      <t>土木系</t>
    </r>
    <r>
      <rPr>
        <sz val="12"/>
        <color theme="1"/>
        <rFont val="Times New Roman"/>
        <family val="1"/>
      </rPr>
      <t xml:space="preserve">           4 </t>
    </r>
    <r>
      <rPr>
        <sz val="12"/>
        <color theme="1"/>
        <rFont val="標楷體"/>
        <family val="4"/>
        <charset val="136"/>
      </rPr>
      <t>乙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</si>
  <si>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賴姣廷</t>
    </r>
  </si>
  <si>
    <r>
      <rPr>
        <sz val="12"/>
        <color theme="1"/>
        <rFont val="標楷體"/>
        <family val="4"/>
        <charset val="136"/>
      </rPr>
      <t>工科系</t>
    </r>
    <r>
      <rPr>
        <sz val="12"/>
        <color theme="1"/>
        <rFont val="Times New Roman"/>
        <family val="1"/>
      </rPr>
      <t xml:space="preserve">           3                               </t>
    </r>
  </si>
  <si>
    <r>
      <rPr>
        <sz val="12"/>
        <color theme="1"/>
        <rFont val="標楷體"/>
        <family val="4"/>
        <charset val="136"/>
      </rPr>
      <t>曾丞平</t>
    </r>
  </si>
  <si>
    <r>
      <rPr>
        <sz val="12"/>
        <color theme="1"/>
        <rFont val="標楷體"/>
        <family val="4"/>
        <charset val="136"/>
      </rPr>
      <t>工科系</t>
    </r>
    <r>
      <rPr>
        <sz val="12"/>
        <color theme="1"/>
        <rFont val="Times New Roman"/>
        <family val="1"/>
      </rPr>
      <t xml:space="preserve">           4                               </t>
    </r>
  </si>
  <si>
    <r>
      <rPr>
        <sz val="12"/>
        <color theme="1"/>
        <rFont val="標楷體"/>
        <family val="4"/>
        <charset val="136"/>
      </rPr>
      <t>高苑庭</t>
    </r>
  </si>
  <si>
    <r>
      <rPr>
        <sz val="12"/>
        <color theme="1"/>
        <rFont val="標楷體"/>
        <family val="4"/>
        <charset val="136"/>
      </rPr>
      <t>張維桓</t>
    </r>
  </si>
  <si>
    <r>
      <rPr>
        <sz val="12"/>
        <color theme="1"/>
        <rFont val="標楷體"/>
        <family val="4"/>
        <charset val="136"/>
      </rPr>
      <t>李曼妤</t>
    </r>
  </si>
  <si>
    <r>
      <rPr>
        <sz val="12"/>
        <color theme="1"/>
        <rFont val="標楷體"/>
        <family val="4"/>
        <charset val="136"/>
      </rPr>
      <t>何俊逸</t>
    </r>
  </si>
  <si>
    <r>
      <rPr>
        <sz val="12"/>
        <color theme="1"/>
        <rFont val="標楷體"/>
        <family val="4"/>
        <charset val="136"/>
      </rPr>
      <t>洪靖秦</t>
    </r>
  </si>
  <si>
    <r>
      <rPr>
        <sz val="12"/>
        <color theme="1"/>
        <rFont val="標楷體"/>
        <family val="4"/>
        <charset val="136"/>
      </rPr>
      <t>魏孜昀</t>
    </r>
  </si>
  <si>
    <r>
      <rPr>
        <sz val="12"/>
        <color theme="1"/>
        <rFont val="標楷體"/>
        <family val="4"/>
        <charset val="136"/>
      </rPr>
      <t>張凱淳</t>
    </r>
  </si>
  <si>
    <r>
      <rPr>
        <sz val="12"/>
        <color theme="1"/>
        <rFont val="標楷體"/>
        <family val="4"/>
        <charset val="136"/>
      </rPr>
      <t>陳昱成</t>
    </r>
  </si>
  <si>
    <r>
      <rPr>
        <sz val="12"/>
        <color theme="1"/>
        <rFont val="標楷體"/>
        <family val="4"/>
        <charset val="136"/>
      </rPr>
      <t>黃偉倫</t>
    </r>
  </si>
  <si>
    <r>
      <rPr>
        <sz val="12"/>
        <color theme="1"/>
        <rFont val="標楷體"/>
        <family val="4"/>
        <charset val="136"/>
      </rPr>
      <t>航太系</t>
    </r>
    <r>
      <rPr>
        <sz val="12"/>
        <color theme="1"/>
        <rFont val="Times New Roman"/>
        <family val="1"/>
      </rPr>
      <t xml:space="preserve">           4                               </t>
    </r>
  </si>
  <si>
    <r>
      <rPr>
        <sz val="12"/>
        <color theme="1"/>
        <rFont val="標楷體"/>
        <family val="4"/>
        <charset val="136"/>
      </rPr>
      <t>江昱賢</t>
    </r>
  </si>
  <si>
    <r>
      <rPr>
        <sz val="12"/>
        <color theme="1"/>
        <rFont val="標楷體"/>
        <family val="4"/>
        <charset val="136"/>
      </rPr>
      <t>王耀宗</t>
    </r>
  </si>
  <si>
    <r>
      <rPr>
        <sz val="12"/>
        <color theme="1"/>
        <rFont val="標楷體"/>
        <family val="4"/>
        <charset val="136"/>
      </rPr>
      <t>資訊系</t>
    </r>
    <r>
      <rPr>
        <sz val="12"/>
        <color theme="1"/>
        <rFont val="Times New Roman"/>
        <family val="1"/>
      </rPr>
      <t xml:space="preserve">           3 </t>
    </r>
    <r>
      <rPr>
        <sz val="12"/>
        <color theme="1"/>
        <rFont val="標楷體"/>
        <family val="4"/>
        <charset val="136"/>
      </rPr>
      <t>甲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</si>
  <si>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廖其忻</t>
    </r>
  </si>
  <si>
    <r>
      <rPr>
        <sz val="12"/>
        <color theme="1"/>
        <rFont val="標楷體"/>
        <family val="4"/>
        <charset val="136"/>
      </rPr>
      <t>資訊系</t>
    </r>
    <r>
      <rPr>
        <sz val="12"/>
        <color theme="1"/>
        <rFont val="Times New Roman"/>
        <family val="1"/>
      </rPr>
      <t xml:space="preserve">           3 </t>
    </r>
    <r>
      <rPr>
        <sz val="12"/>
        <color theme="1"/>
        <rFont val="標楷體"/>
        <family val="4"/>
        <charset val="136"/>
      </rPr>
      <t>乙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</si>
  <si>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郭子瑋</t>
    </r>
  </si>
  <si>
    <r>
      <rPr>
        <sz val="12"/>
        <color theme="1"/>
        <rFont val="標楷體"/>
        <family val="4"/>
        <charset val="136"/>
      </rPr>
      <t>彭佳緯</t>
    </r>
  </si>
  <si>
    <r>
      <rPr>
        <sz val="12"/>
        <color theme="1"/>
        <rFont val="標楷體"/>
        <family val="4"/>
        <charset val="136"/>
      </rPr>
      <t>李東霖</t>
    </r>
  </si>
  <si>
    <r>
      <rPr>
        <sz val="12"/>
        <color theme="1"/>
        <rFont val="標楷體"/>
        <family val="4"/>
        <charset val="136"/>
      </rPr>
      <t>林允文</t>
    </r>
  </si>
  <si>
    <r>
      <rPr>
        <sz val="12"/>
        <color theme="1"/>
        <rFont val="標楷體"/>
        <family val="4"/>
        <charset val="136"/>
      </rPr>
      <t>陳宥華</t>
    </r>
  </si>
  <si>
    <r>
      <rPr>
        <sz val="12"/>
        <color theme="1"/>
        <rFont val="標楷體"/>
        <family val="4"/>
        <charset val="136"/>
      </rPr>
      <t>劉承叡</t>
    </r>
  </si>
  <si>
    <r>
      <rPr>
        <sz val="12"/>
        <color theme="1"/>
        <rFont val="標楷體"/>
        <family val="4"/>
        <charset val="136"/>
      </rPr>
      <t>吳晟毓</t>
    </r>
  </si>
  <si>
    <r>
      <rPr>
        <sz val="12"/>
        <color theme="1"/>
        <rFont val="標楷體"/>
        <family val="4"/>
        <charset val="136"/>
      </rPr>
      <t>王韻華</t>
    </r>
  </si>
  <si>
    <r>
      <rPr>
        <sz val="12"/>
        <color theme="1"/>
        <rFont val="標楷體"/>
        <family val="4"/>
        <charset val="136"/>
      </rPr>
      <t>戴子祐</t>
    </r>
  </si>
  <si>
    <r>
      <rPr>
        <sz val="12"/>
        <color theme="1"/>
        <rFont val="標楷體"/>
        <family val="4"/>
        <charset val="136"/>
      </rPr>
      <t>鄭宇軒</t>
    </r>
  </si>
  <si>
    <r>
      <rPr>
        <sz val="12"/>
        <color theme="1"/>
        <rFont val="標楷體"/>
        <family val="4"/>
        <charset val="136"/>
      </rPr>
      <t>洪佑杭</t>
    </r>
  </si>
  <si>
    <r>
      <rPr>
        <sz val="12"/>
        <color theme="1"/>
        <rFont val="標楷體"/>
        <family val="4"/>
        <charset val="136"/>
      </rPr>
      <t>楊雅琦</t>
    </r>
  </si>
  <si>
    <r>
      <rPr>
        <sz val="12"/>
        <color theme="1"/>
        <rFont val="標楷體"/>
        <family val="4"/>
        <charset val="136"/>
      </rPr>
      <t>李泓哲</t>
    </r>
  </si>
  <si>
    <r>
      <rPr>
        <sz val="12"/>
        <color theme="1"/>
        <rFont val="標楷體"/>
        <family val="4"/>
        <charset val="136"/>
      </rPr>
      <t>辜玉雯</t>
    </r>
  </si>
  <si>
    <r>
      <rPr>
        <sz val="12"/>
        <color theme="1"/>
        <rFont val="標楷體"/>
        <family val="4"/>
        <charset val="136"/>
      </rPr>
      <t>柯宗銘</t>
    </r>
  </si>
  <si>
    <r>
      <rPr>
        <sz val="12"/>
        <color theme="1"/>
        <rFont val="標楷體"/>
        <family val="4"/>
        <charset val="136"/>
      </rPr>
      <t>張友誠</t>
    </r>
  </si>
  <si>
    <r>
      <rPr>
        <sz val="12"/>
        <color theme="1"/>
        <rFont val="標楷體"/>
        <family val="4"/>
        <charset val="136"/>
      </rPr>
      <t>王峻凱</t>
    </r>
  </si>
  <si>
    <r>
      <rPr>
        <sz val="12"/>
        <color theme="1"/>
        <rFont val="標楷體"/>
        <family val="4"/>
        <charset val="136"/>
      </rPr>
      <t>方鈞麒</t>
    </r>
  </si>
  <si>
    <r>
      <rPr>
        <sz val="12"/>
        <color theme="1"/>
        <rFont val="標楷體"/>
        <family val="4"/>
        <charset val="136"/>
      </rPr>
      <t>尹紹宇</t>
    </r>
  </si>
  <si>
    <r>
      <rPr>
        <sz val="12"/>
        <color theme="1"/>
        <rFont val="標楷體"/>
        <family val="4"/>
        <charset val="136"/>
      </rPr>
      <t>凌繼標</t>
    </r>
  </si>
  <si>
    <r>
      <rPr>
        <sz val="12"/>
        <color theme="1"/>
        <rFont val="標楷體"/>
        <family val="4"/>
        <charset val="136"/>
      </rPr>
      <t>林品磊</t>
    </r>
  </si>
  <si>
    <r>
      <rPr>
        <sz val="12"/>
        <color theme="1"/>
        <rFont val="標楷體"/>
        <family val="4"/>
        <charset val="136"/>
      </rPr>
      <t>洪曼容</t>
    </r>
  </si>
  <si>
    <r>
      <rPr>
        <sz val="12"/>
        <color theme="1"/>
        <rFont val="標楷體"/>
        <family val="4"/>
        <charset val="136"/>
      </rPr>
      <t>蔡婷安</t>
    </r>
  </si>
  <si>
    <r>
      <rPr>
        <sz val="12"/>
        <color theme="1"/>
        <rFont val="標楷體"/>
        <family val="4"/>
        <charset val="136"/>
      </rPr>
      <t>林彥亨</t>
    </r>
  </si>
  <si>
    <r>
      <rPr>
        <sz val="12"/>
        <color theme="1"/>
        <rFont val="標楷體"/>
        <family val="4"/>
        <charset val="136"/>
      </rPr>
      <t>利文韡</t>
    </r>
  </si>
  <si>
    <r>
      <rPr>
        <sz val="12"/>
        <color theme="1"/>
        <rFont val="標楷體"/>
        <family val="4"/>
        <charset val="136"/>
      </rPr>
      <t>周子軒</t>
    </r>
  </si>
  <si>
    <r>
      <rPr>
        <sz val="12"/>
        <color theme="1"/>
        <rFont val="標楷體"/>
        <family val="4"/>
        <charset val="136"/>
      </rPr>
      <t>王冠鈞</t>
    </r>
  </si>
  <si>
    <r>
      <rPr>
        <sz val="12"/>
        <color theme="1"/>
        <rFont val="標楷體"/>
        <family val="4"/>
        <charset val="136"/>
      </rPr>
      <t>王贊鈞</t>
    </r>
  </si>
  <si>
    <r>
      <rPr>
        <sz val="12"/>
        <color theme="1"/>
        <rFont val="標楷體"/>
        <family val="4"/>
        <charset val="136"/>
      </rPr>
      <t>邱品毓</t>
    </r>
  </si>
  <si>
    <r>
      <rPr>
        <sz val="12"/>
        <color theme="1"/>
        <rFont val="標楷體"/>
        <family val="4"/>
        <charset val="136"/>
      </rPr>
      <t>翁介誠</t>
    </r>
  </si>
  <si>
    <r>
      <rPr>
        <sz val="12"/>
        <color theme="1"/>
        <rFont val="標楷體"/>
        <family val="4"/>
        <charset val="136"/>
      </rPr>
      <t>林弘恆</t>
    </r>
  </si>
  <si>
    <r>
      <rPr>
        <sz val="12"/>
        <color theme="1"/>
        <rFont val="標楷體"/>
        <family val="4"/>
        <charset val="136"/>
      </rPr>
      <t>施鈞陽</t>
    </r>
  </si>
  <si>
    <r>
      <rPr>
        <sz val="12"/>
        <color theme="1"/>
        <rFont val="標楷體"/>
        <family val="4"/>
        <charset val="136"/>
      </rPr>
      <t>沈育同</t>
    </r>
  </si>
  <si>
    <r>
      <rPr>
        <sz val="12"/>
        <color theme="1"/>
        <rFont val="標楷體"/>
        <family val="4"/>
        <charset val="136"/>
      </rPr>
      <t>高威震</t>
    </r>
  </si>
  <si>
    <r>
      <rPr>
        <sz val="12"/>
        <color theme="1"/>
        <rFont val="標楷體"/>
        <family val="4"/>
        <charset val="136"/>
      </rPr>
      <t>張庭翊</t>
    </r>
  </si>
  <si>
    <r>
      <rPr>
        <sz val="12"/>
        <color theme="1"/>
        <rFont val="標楷體"/>
        <family val="4"/>
        <charset val="136"/>
      </rPr>
      <t>吳昊</t>
    </r>
  </si>
  <si>
    <r>
      <rPr>
        <sz val="12"/>
        <color theme="1"/>
        <rFont val="標楷體"/>
        <family val="4"/>
        <charset val="136"/>
      </rPr>
      <t>賴季夆</t>
    </r>
  </si>
  <si>
    <r>
      <rPr>
        <sz val="12"/>
        <color theme="1"/>
        <rFont val="標楷體"/>
        <family val="4"/>
        <charset val="136"/>
      </rPr>
      <t>林柏丞</t>
    </r>
  </si>
  <si>
    <r>
      <rPr>
        <sz val="12"/>
        <color theme="1"/>
        <rFont val="標楷體"/>
        <family val="4"/>
        <charset val="136"/>
      </rPr>
      <t>楊凱州</t>
    </r>
  </si>
  <si>
    <r>
      <rPr>
        <sz val="12"/>
        <color theme="1"/>
        <rFont val="標楷體"/>
        <family val="4"/>
        <charset val="136"/>
      </rPr>
      <t>洪得軒</t>
    </r>
  </si>
  <si>
    <r>
      <rPr>
        <sz val="12"/>
        <color theme="1"/>
        <rFont val="標楷體"/>
        <family val="4"/>
        <charset val="136"/>
      </rPr>
      <t>施彥安</t>
    </r>
  </si>
  <si>
    <r>
      <rPr>
        <sz val="12"/>
        <color theme="1"/>
        <rFont val="標楷體"/>
        <family val="4"/>
        <charset val="136"/>
      </rPr>
      <t>李宛臻</t>
    </r>
  </si>
  <si>
    <r>
      <rPr>
        <sz val="12"/>
        <color theme="1"/>
        <rFont val="標楷體"/>
        <family val="4"/>
        <charset val="136"/>
      </rPr>
      <t>吳慈娟</t>
    </r>
  </si>
  <si>
    <r>
      <rPr>
        <sz val="12"/>
        <color theme="1"/>
        <rFont val="標楷體"/>
        <family val="4"/>
        <charset val="136"/>
      </rPr>
      <t>蘇志盛</t>
    </r>
  </si>
  <si>
    <r>
      <rPr>
        <sz val="12"/>
        <color theme="1"/>
        <rFont val="標楷體"/>
        <family val="4"/>
        <charset val="136"/>
      </rPr>
      <t>陳禹平</t>
    </r>
  </si>
  <si>
    <r>
      <rPr>
        <sz val="12"/>
        <color theme="1"/>
        <rFont val="標楷體"/>
        <family val="4"/>
        <charset val="136"/>
      </rPr>
      <t>呂萬瑋</t>
    </r>
  </si>
  <si>
    <r>
      <rPr>
        <sz val="12"/>
        <color theme="1"/>
        <rFont val="標楷體"/>
        <family val="4"/>
        <charset val="136"/>
      </rPr>
      <t>邱勝敏</t>
    </r>
  </si>
  <si>
    <r>
      <rPr>
        <sz val="12"/>
        <color theme="1"/>
        <rFont val="標楷體"/>
        <family val="4"/>
        <charset val="136"/>
      </rPr>
      <t>楊承尉</t>
    </r>
  </si>
  <si>
    <r>
      <rPr>
        <sz val="12"/>
        <color theme="1"/>
        <rFont val="標楷體"/>
        <family val="4"/>
        <charset val="136"/>
      </rPr>
      <t>林子傑</t>
    </r>
  </si>
  <si>
    <r>
      <rPr>
        <sz val="12"/>
        <color theme="1"/>
        <rFont val="標楷體"/>
        <family val="4"/>
        <charset val="136"/>
      </rPr>
      <t>裴氏俠</t>
    </r>
  </si>
  <si>
    <r>
      <rPr>
        <sz val="12"/>
        <color theme="1"/>
        <rFont val="標楷體"/>
        <family val="4"/>
        <charset val="136"/>
      </rPr>
      <t>黎楓富</t>
    </r>
  </si>
  <si>
    <r>
      <rPr>
        <sz val="12"/>
        <color theme="1"/>
        <rFont val="標楷體"/>
        <family val="4"/>
        <charset val="136"/>
      </rPr>
      <t>資訊所</t>
    </r>
    <r>
      <rPr>
        <sz val="12"/>
        <color theme="1"/>
        <rFont val="Times New Roman"/>
        <family val="1"/>
      </rPr>
      <t xml:space="preserve">           2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</si>
  <si>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柯建廷</t>
    </r>
  </si>
  <si>
    <r>
      <rPr>
        <sz val="12"/>
        <color theme="1"/>
        <rFont val="標楷體"/>
        <family val="4"/>
        <charset val="136"/>
      </rPr>
      <t>李冠陞</t>
    </r>
  </si>
  <si>
    <r>
      <rPr>
        <sz val="12"/>
        <color theme="1"/>
        <rFont val="標楷體"/>
        <family val="4"/>
        <charset val="136"/>
      </rPr>
      <t>黃少呈</t>
    </r>
  </si>
  <si>
    <r>
      <rPr>
        <sz val="12"/>
        <color theme="1"/>
        <rFont val="標楷體"/>
        <family val="4"/>
        <charset val="136"/>
      </rPr>
      <t>吳宗祐</t>
    </r>
  </si>
  <si>
    <r>
      <rPr>
        <sz val="12"/>
        <color theme="1"/>
        <rFont val="標楷體"/>
        <family val="4"/>
        <charset val="136"/>
      </rPr>
      <t>劉哲宏</t>
    </r>
  </si>
  <si>
    <r>
      <rPr>
        <sz val="12"/>
        <color theme="1"/>
        <rFont val="標楷體"/>
        <family val="4"/>
        <charset val="136"/>
      </rPr>
      <t>高豪辰</t>
    </r>
  </si>
  <si>
    <r>
      <rPr>
        <sz val="12"/>
        <color theme="1"/>
        <rFont val="標楷體"/>
        <family val="4"/>
        <charset val="136"/>
      </rPr>
      <t>江泓錫</t>
    </r>
  </si>
  <si>
    <r>
      <rPr>
        <sz val="12"/>
        <color theme="1"/>
        <rFont val="標楷體"/>
        <family val="4"/>
        <charset val="136"/>
      </rPr>
      <t>巫自和</t>
    </r>
  </si>
  <si>
    <r>
      <rPr>
        <sz val="12"/>
        <color theme="1"/>
        <rFont val="標楷體"/>
        <family val="4"/>
        <charset val="136"/>
      </rPr>
      <t>蔡子健</t>
    </r>
  </si>
  <si>
    <r>
      <rPr>
        <sz val="12"/>
        <color theme="1"/>
        <rFont val="標楷體"/>
        <family val="4"/>
        <charset val="136"/>
      </rPr>
      <t>鄭驍敏</t>
    </r>
  </si>
  <si>
    <r>
      <rPr>
        <sz val="12"/>
        <color theme="1"/>
        <rFont val="標楷體"/>
        <family val="4"/>
        <charset val="136"/>
      </rPr>
      <t>周純靜</t>
    </r>
  </si>
  <si>
    <r>
      <rPr>
        <sz val="12"/>
        <color theme="1"/>
        <rFont val="標楷體"/>
        <family val="4"/>
        <charset val="136"/>
      </rPr>
      <t>張尚瑋</t>
    </r>
  </si>
  <si>
    <r>
      <rPr>
        <sz val="12"/>
        <color theme="1"/>
        <rFont val="標楷體"/>
        <family val="4"/>
        <charset val="136"/>
      </rPr>
      <t>魏奇安</t>
    </r>
  </si>
  <si>
    <r>
      <rPr>
        <sz val="12"/>
        <color theme="1"/>
        <rFont val="標楷體"/>
        <family val="4"/>
        <charset val="136"/>
      </rPr>
      <t>蔡博翔</t>
    </r>
  </si>
  <si>
    <r>
      <rPr>
        <sz val="12"/>
        <color theme="1"/>
        <rFont val="標楷體"/>
        <family val="4"/>
        <charset val="136"/>
      </rPr>
      <t>劉昭陽</t>
    </r>
  </si>
  <si>
    <r>
      <rPr>
        <sz val="12"/>
        <color theme="1"/>
        <rFont val="標楷體"/>
        <family val="4"/>
        <charset val="136"/>
      </rPr>
      <t>資訊所</t>
    </r>
    <r>
      <rPr>
        <sz val="12"/>
        <color theme="1"/>
        <rFont val="Times New Roman"/>
        <family val="1"/>
      </rPr>
      <t xml:space="preserve">           3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</si>
  <si>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張嘉恬</t>
    </r>
  </si>
  <si>
    <r>
      <rPr>
        <sz val="12"/>
        <color theme="1"/>
        <rFont val="標楷體"/>
        <family val="4"/>
        <charset val="136"/>
      </rPr>
      <t>江易軒</t>
    </r>
  </si>
  <si>
    <r>
      <rPr>
        <sz val="12"/>
        <color theme="1"/>
        <rFont val="標楷體"/>
        <family val="4"/>
        <charset val="136"/>
      </rPr>
      <t>呂冠廷</t>
    </r>
  </si>
  <si>
    <r>
      <rPr>
        <sz val="12"/>
        <color theme="1"/>
        <rFont val="標楷體"/>
        <family val="4"/>
        <charset val="136"/>
      </rPr>
      <t>洪子筠</t>
    </r>
  </si>
  <si>
    <r>
      <rPr>
        <sz val="12"/>
        <color theme="1"/>
        <rFont val="標楷體"/>
        <family val="4"/>
        <charset val="136"/>
      </rPr>
      <t>電通所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</si>
  <si>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林保男</t>
    </r>
  </si>
  <si>
    <r>
      <rPr>
        <sz val="12"/>
        <color theme="1"/>
        <rFont val="標楷體"/>
        <family val="4"/>
        <charset val="136"/>
      </rPr>
      <t>王仁暐</t>
    </r>
  </si>
  <si>
    <r>
      <rPr>
        <sz val="12"/>
        <color theme="1"/>
        <rFont val="標楷體"/>
        <family val="4"/>
        <charset val="136"/>
      </rPr>
      <t>江心安</t>
    </r>
  </si>
  <si>
    <r>
      <rPr>
        <sz val="12"/>
        <color theme="1"/>
        <rFont val="標楷體"/>
        <family val="4"/>
        <charset val="136"/>
      </rPr>
      <t>林家慶</t>
    </r>
  </si>
  <si>
    <r>
      <rPr>
        <sz val="12"/>
        <color theme="1"/>
        <rFont val="標楷體"/>
        <family val="4"/>
        <charset val="136"/>
      </rPr>
      <t>黃子育</t>
    </r>
  </si>
  <si>
    <r>
      <rPr>
        <sz val="12"/>
        <color theme="1"/>
        <rFont val="標楷體"/>
        <family val="4"/>
        <charset val="136"/>
      </rPr>
      <t>葉鈺萱</t>
    </r>
  </si>
  <si>
    <r>
      <rPr>
        <sz val="12"/>
        <color theme="1"/>
        <rFont val="標楷體"/>
        <family val="4"/>
        <charset val="136"/>
      </rPr>
      <t>電通所</t>
    </r>
    <r>
      <rPr>
        <sz val="12"/>
        <color theme="1"/>
        <rFont val="Times New Roman"/>
        <family val="1"/>
      </rPr>
      <t xml:space="preserve">           2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</si>
  <si>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簡伯丞</t>
    </r>
  </si>
  <si>
    <r>
      <rPr>
        <sz val="12"/>
        <color theme="1"/>
        <rFont val="標楷體"/>
        <family val="4"/>
        <charset val="136"/>
      </rPr>
      <t>醫資所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</si>
  <si>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許湘琪</t>
    </r>
  </si>
  <si>
    <r>
      <rPr>
        <sz val="12"/>
        <rFont val="標楷體"/>
        <family val="4"/>
        <charset val="136"/>
      </rPr>
      <t>有效人數</t>
    </r>
    <phoneticPr fontId="4" type="noConversion"/>
  </si>
  <si>
    <r>
      <rPr>
        <sz val="12"/>
        <rFont val="標楷體"/>
        <family val="4"/>
        <charset val="136"/>
      </rPr>
      <t>平均</t>
    </r>
    <phoneticPr fontId="4" type="noConversion"/>
  </si>
  <si>
    <r>
      <rPr>
        <sz val="12"/>
        <rFont val="標楷體"/>
        <family val="4"/>
        <charset val="136"/>
      </rPr>
      <t>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班</t>
    </r>
  </si>
  <si>
    <r>
      <rPr>
        <sz val="12"/>
        <color rgb="FF000000"/>
        <rFont val="標楷體"/>
        <family val="4"/>
        <charset val="136"/>
      </rPr>
      <t>備註</t>
    </r>
    <phoneticPr fontId="4" type="noConversion"/>
  </si>
  <si>
    <r>
      <rPr>
        <sz val="12"/>
        <color theme="1"/>
        <rFont val="標楷體"/>
        <family val="4"/>
        <charset val="136"/>
      </rPr>
      <t>補考成績</t>
    </r>
    <phoneticPr fontId="4" type="noConversion"/>
  </si>
  <si>
    <r>
      <rPr>
        <sz val="12"/>
        <rFont val="標楷體"/>
        <family val="4"/>
        <charset val="136"/>
      </rPr>
      <t>未考</t>
    </r>
    <phoneticPr fontId="4" type="noConversion"/>
  </si>
  <si>
    <r>
      <rPr>
        <sz val="12"/>
        <color rgb="FF000000"/>
        <rFont val="標楷體"/>
        <family val="4"/>
        <charset val="136"/>
      </rPr>
      <t>退選</t>
    </r>
    <r>
      <rPr>
        <sz val="12"/>
        <color rgb="FF000000"/>
        <rFont val="Times New Roman"/>
        <family val="1"/>
      </rPr>
      <t xml:space="preserve">      </t>
    </r>
    <phoneticPr fontId="4" type="noConversion"/>
  </si>
  <si>
    <r>
      <rPr>
        <sz val="12"/>
        <rFont val="標楷體"/>
        <family val="4"/>
        <charset val="136"/>
      </rPr>
      <t>未考</t>
    </r>
    <phoneticPr fontId="4" type="noConversion"/>
  </si>
  <si>
    <r>
      <rPr>
        <sz val="12"/>
        <color rgb="FF000000"/>
        <rFont val="標楷體"/>
        <family val="4"/>
        <charset val="136"/>
      </rPr>
      <t>未考</t>
    </r>
    <phoneticPr fontId="4" type="noConversion"/>
  </si>
  <si>
    <r>
      <rPr>
        <sz val="12"/>
        <color rgb="FF000000"/>
        <rFont val="標楷體"/>
        <family val="4"/>
        <charset val="136"/>
      </rPr>
      <t>未考</t>
    </r>
    <phoneticPr fontId="4" type="noConversion"/>
  </si>
  <si>
    <r>
      <rPr>
        <sz val="12"/>
        <rFont val="標楷體"/>
        <family val="4"/>
        <charset val="136"/>
      </rPr>
      <t>未考</t>
    </r>
    <phoneticPr fontId="4" type="noConversion"/>
  </si>
  <si>
    <r>
      <rPr>
        <sz val="12"/>
        <rFont val="標楷體"/>
        <family val="4"/>
        <charset val="136"/>
      </rPr>
      <t>未考</t>
    </r>
    <phoneticPr fontId="4" type="noConversion"/>
  </si>
  <si>
    <r>
      <rPr>
        <sz val="12"/>
        <color rgb="FF000000"/>
        <rFont val="標楷體"/>
        <family val="4"/>
        <charset val="136"/>
      </rPr>
      <t>平均</t>
    </r>
    <phoneticPr fontId="4" type="noConversion"/>
  </si>
  <si>
    <r>
      <rPr>
        <sz val="12"/>
        <color rgb="FF000000"/>
        <rFont val="標楷體"/>
        <family val="4"/>
        <charset val="136"/>
      </rPr>
      <t>備註</t>
    </r>
    <phoneticPr fontId="4" type="noConversion"/>
  </si>
  <si>
    <r>
      <rPr>
        <sz val="12"/>
        <rFont val="標楷體"/>
        <family val="4"/>
        <charset val="136"/>
      </rPr>
      <t>未考</t>
    </r>
    <phoneticPr fontId="4" type="noConversion"/>
  </si>
  <si>
    <t xml:space="preserve"> </t>
    <phoneticPr fontId="4" type="noConversion"/>
  </si>
  <si>
    <r>
      <rPr>
        <sz val="12"/>
        <rFont val="標楷體"/>
        <family val="4"/>
        <charset val="136"/>
      </rPr>
      <t>未考</t>
    </r>
    <phoneticPr fontId="4" type="noConversion"/>
  </si>
  <si>
    <r>
      <rPr>
        <sz val="12"/>
        <color rgb="FF000000"/>
        <rFont val="標楷體"/>
        <family val="4"/>
        <charset val="136"/>
      </rPr>
      <t>有效人數</t>
    </r>
    <phoneticPr fontId="4" type="noConversion"/>
  </si>
  <si>
    <r>
      <rPr>
        <sz val="12"/>
        <color rgb="FF000000"/>
        <rFont val="標楷體"/>
        <family val="4"/>
        <charset val="136"/>
      </rPr>
      <t>平均</t>
    </r>
    <phoneticPr fontId="4" type="noConversion"/>
  </si>
  <si>
    <t>姓名(name)</t>
  </si>
  <si>
    <t>成績(score)</t>
  </si>
  <si>
    <t>最高成績</t>
    <phoneticPr fontId="4" type="noConversion"/>
  </si>
  <si>
    <t>Hw1(15%)</t>
  </si>
  <si>
    <t>Hw2(15%)</t>
  </si>
  <si>
    <t>Hw3(15%)</t>
  </si>
  <si>
    <t>Hw4(15%)</t>
  </si>
  <si>
    <r>
      <rPr>
        <sz val="12"/>
        <rFont val="標楷體"/>
        <family val="4"/>
        <charset val="136"/>
      </rPr>
      <t>平均</t>
    </r>
    <phoneticPr fontId="4" type="noConversion"/>
  </si>
  <si>
    <t>2. wrong answer (-5)</t>
    <phoneticPr fontId="4" type="noConversion"/>
  </si>
  <si>
    <t>總成績</t>
    <phoneticPr fontId="4" type="noConversion"/>
  </si>
  <si>
    <t>Exam1(20%)</t>
    <phoneticPr fontId="4" type="noConversion"/>
  </si>
  <si>
    <t>Exam2(20%)</t>
    <phoneticPr fontId="4" type="noConversion"/>
  </si>
  <si>
    <t>原始總成績</t>
    <phoneticPr fontId="4" type="noConversion"/>
  </si>
  <si>
    <t>Exam1(20%)</t>
    <phoneticPr fontId="4" type="noConversion"/>
  </si>
  <si>
    <t>Exam2(20%)</t>
    <phoneticPr fontId="4" type="noConversion"/>
  </si>
  <si>
    <t>調整後總成績</t>
    <phoneticPr fontId="4" type="noConversion"/>
  </si>
  <si>
    <t>最後成績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</si>
</sst>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2">
    <font>
      <sz val="12"/>
      <color rgb="FF000000"/>
      <name val="PMingLiu"/>
    </font>
    <font>
      <sz val="12"/>
      <name val="PMingLiu"/>
      <family val="1"/>
      <charset val="136"/>
    </font>
    <font>
      <sz val="12"/>
      <name val="PMingLiu"/>
      <family val="1"/>
      <charset val="136"/>
    </font>
    <font>
      <sz val="12"/>
      <color rgb="FF000000"/>
      <name val="PMingLiu"/>
      <family val="1"/>
      <charset val="136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0"/>
      <color rgb="FF000000"/>
      <name val="Times New Roman"/>
      <family val="1"/>
    </font>
    <font>
      <sz val="12"/>
      <color rgb="FF212121"/>
      <name val="Times New Roman"/>
      <family val="1"/>
    </font>
    <font>
      <sz val="12"/>
      <color rgb="FF212121"/>
      <name val="標楷體"/>
      <family val="4"/>
      <charset val="136"/>
    </font>
    <font>
      <sz val="12"/>
      <color theme="1"/>
      <name val="細明體"/>
      <family val="3"/>
      <charset val="136"/>
    </font>
    <font>
      <sz val="10"/>
      <color rgb="FF000000"/>
      <name val="Arial"/>
      <family val="2"/>
    </font>
    <font>
      <sz val="12"/>
      <color rgb="FFFF0000"/>
      <name val="標楷體"/>
      <family val="4"/>
      <charset val="136"/>
    </font>
    <font>
      <sz val="12"/>
      <name val="PMingLiu"/>
      <family val="1"/>
      <charset val="136"/>
    </font>
    <font>
      <sz val="12"/>
      <color rgb="FFFF0000"/>
      <name val="PMingLiu"/>
      <family val="1"/>
      <charset val="136"/>
    </font>
    <font>
      <sz val="10"/>
      <color rgb="FF000000"/>
      <name val="標楷體"/>
      <family val="4"/>
      <charset val="136"/>
    </font>
    <font>
      <sz val="12"/>
      <color rgb="FF00000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</borders>
  <cellStyleXfs count="3">
    <xf numFmtId="0" fontId="0" fillId="0" borderId="0"/>
    <xf numFmtId="0" fontId="3" fillId="0" borderId="0"/>
    <xf numFmtId="0" fontId="16" fillId="0" borderId="0"/>
  </cellStyleXfs>
  <cellXfs count="9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1" xfId="1" applyFont="1" applyBorder="1" applyAlignment="1"/>
    <xf numFmtId="0" fontId="6" fillId="0" borderId="0" xfId="1" applyFont="1" applyAlignment="1">
      <alignment vertical="center" wrapText="1"/>
    </xf>
    <xf numFmtId="0" fontId="6" fillId="0" borderId="0" xfId="1" applyFont="1" applyAlignment="1"/>
    <xf numFmtId="0" fontId="5" fillId="0" borderId="0" xfId="1" applyFont="1" applyAlignment="1"/>
    <xf numFmtId="0" fontId="6" fillId="3" borderId="1" xfId="1" applyFont="1" applyFill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9" fillId="0" borderId="0" xfId="1" applyFont="1" applyAlignment="1"/>
    <xf numFmtId="0" fontId="10" fillId="0" borderId="0" xfId="1" applyFont="1" applyAlignment="1"/>
    <xf numFmtId="0" fontId="5" fillId="2" borderId="1" xfId="1" applyFont="1" applyFill="1" applyBorder="1" applyAlignment="1">
      <alignment horizontal="left" vertical="center"/>
    </xf>
    <xf numFmtId="0" fontId="5" fillId="0" borderId="0" xfId="1" applyFont="1" applyAlignment="1">
      <alignment wrapText="1"/>
    </xf>
    <xf numFmtId="0" fontId="13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vertical="center"/>
    </xf>
    <xf numFmtId="0" fontId="10" fillId="3" borderId="1" xfId="1" applyFont="1" applyFill="1" applyBorder="1" applyAlignment="1">
      <alignment vertical="center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right"/>
    </xf>
    <xf numFmtId="0" fontId="10" fillId="0" borderId="1" xfId="1" applyFont="1" applyBorder="1" applyAlignment="1">
      <alignment vertical="center"/>
    </xf>
    <xf numFmtId="0" fontId="5" fillId="3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5" fillId="4" borderId="0" xfId="1" applyFont="1" applyFill="1" applyAlignment="1">
      <alignment vertical="center"/>
    </xf>
    <xf numFmtId="0" fontId="10" fillId="0" borderId="1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10" fillId="0" borderId="0" xfId="2" applyFont="1"/>
    <xf numFmtId="0" fontId="6" fillId="0" borderId="0" xfId="2" applyFont="1"/>
    <xf numFmtId="0" fontId="5" fillId="0" borderId="0" xfId="2" applyFont="1" applyAlignment="1"/>
    <xf numFmtId="0" fontId="10" fillId="0" borderId="0" xfId="2" applyFont="1" applyAlignment="1"/>
    <xf numFmtId="0" fontId="16" fillId="0" borderId="0" xfId="2" applyFont="1" applyAlignment="1"/>
    <xf numFmtId="0" fontId="6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9" fillId="0" borderId="0" xfId="2" applyFont="1" applyAlignment="1"/>
    <xf numFmtId="0" fontId="5" fillId="0" borderId="0" xfId="2" applyFont="1" applyAlignment="1">
      <alignment horizontal="right"/>
    </xf>
    <xf numFmtId="0" fontId="5" fillId="0" borderId="1" xfId="2" applyFont="1" applyBorder="1" applyAlignment="1"/>
    <xf numFmtId="0" fontId="10" fillId="0" borderId="0" xfId="2" applyFont="1" applyAlignment="1">
      <alignment horizontal="right"/>
    </xf>
    <xf numFmtId="0" fontId="5" fillId="0" borderId="3" xfId="2" applyFont="1" applyBorder="1" applyAlignment="1"/>
    <xf numFmtId="0" fontId="1" fillId="0" borderId="0" xfId="2" applyFont="1"/>
    <xf numFmtId="0" fontId="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7" fillId="0" borderId="0" xfId="2" applyFont="1" applyAlignment="1"/>
    <xf numFmtId="0" fontId="7" fillId="0" borderId="0" xfId="2" applyFont="1" applyAlignment="1">
      <alignment horizontal="right"/>
    </xf>
    <xf numFmtId="0" fontId="17" fillId="0" borderId="0" xfId="2" applyFont="1" applyAlignment="1">
      <alignment horizontal="right"/>
    </xf>
    <xf numFmtId="0" fontId="17" fillId="0" borderId="0" xfId="2" applyFont="1" applyAlignment="1"/>
    <xf numFmtId="0" fontId="8" fillId="0" borderId="0" xfId="2" applyFont="1"/>
    <xf numFmtId="0" fontId="8" fillId="0" borderId="0" xfId="2" applyFont="1" applyAlignment="1">
      <alignment horizontal="right"/>
    </xf>
    <xf numFmtId="0" fontId="8" fillId="0" borderId="0" xfId="2" applyFont="1" applyAlignment="1"/>
    <xf numFmtId="176" fontId="8" fillId="0" borderId="0" xfId="0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10" fillId="0" borderId="0" xfId="2" applyNumberFormat="1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2" applyFont="1" applyAlignment="1"/>
    <xf numFmtId="1" fontId="0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1" applyFont="1" applyAlignment="1"/>
    <xf numFmtId="0" fontId="7" fillId="0" borderId="1" xfId="1" applyFont="1" applyBorder="1" applyAlignment="1">
      <alignment vertical="center"/>
    </xf>
    <xf numFmtId="0" fontId="7" fillId="0" borderId="0" xfId="1" applyFont="1" applyAlignment="1">
      <alignment horizontal="right"/>
    </xf>
    <xf numFmtId="176" fontId="6" fillId="0" borderId="0" xfId="2" applyNumberFormat="1" applyFont="1"/>
    <xf numFmtId="0" fontId="20" fillId="0" borderId="0" xfId="2" applyFont="1" applyAlignment="1">
      <alignment horizontal="right"/>
    </xf>
    <xf numFmtId="0" fontId="17" fillId="0" borderId="0" xfId="2" applyFont="1"/>
    <xf numFmtId="0" fontId="17" fillId="0" borderId="0" xfId="1" applyFont="1" applyFill="1" applyAlignment="1">
      <alignment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vertical="center"/>
    </xf>
    <xf numFmtId="0" fontId="17" fillId="0" borderId="0" xfId="0" applyFont="1" applyAlignment="1">
      <alignment horizontal="right"/>
    </xf>
    <xf numFmtId="0" fontId="17" fillId="0" borderId="0" xfId="1" applyFont="1" applyAlignment="1">
      <alignment vertical="center"/>
    </xf>
    <xf numFmtId="0" fontId="17" fillId="0" borderId="0" xfId="1" applyFont="1" applyAlignment="1"/>
    <xf numFmtId="0" fontId="21" fillId="0" borderId="0" xfId="1" applyFont="1" applyFill="1" applyAlignment="1">
      <alignment vertical="center"/>
    </xf>
  </cellXfs>
  <cellStyles count="3">
    <cellStyle name="一般" xfId="0" builtinId="0"/>
    <cellStyle name="一般 2" xfId="1"/>
    <cellStyle name="一般 3" xfId="2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0"/>
  <sheetViews>
    <sheetView tabSelected="1" workbookViewId="0">
      <pane ySplit="1" topLeftCell="A2" activePane="bottomLeft" state="frozen"/>
      <selection pane="bottomLeft" activeCell="C133" sqref="C2:C133"/>
    </sheetView>
  </sheetViews>
  <sheetFormatPr defaultRowHeight="16.5"/>
  <cols>
    <col min="1" max="1" width="8.75" style="61" customWidth="1"/>
    <col min="2" max="2" width="14.625" style="61" customWidth="1"/>
    <col min="3" max="3" width="11.625" style="61" bestFit="1" customWidth="1"/>
    <col min="4" max="6" width="11.625" bestFit="1" customWidth="1"/>
    <col min="7" max="7" width="15.25" bestFit="1" customWidth="1"/>
    <col min="8" max="9" width="12.875" bestFit="1" customWidth="1"/>
    <col min="10" max="10" width="15.375" bestFit="1" customWidth="1"/>
  </cols>
  <sheetData>
    <row r="1" spans="1:14">
      <c r="A1" s="54" t="s">
        <v>0</v>
      </c>
      <c r="B1" s="54" t="s">
        <v>1</v>
      </c>
      <c r="C1" s="73" t="s">
        <v>826</v>
      </c>
      <c r="D1" s="73" t="s">
        <v>827</v>
      </c>
      <c r="E1" s="73" t="s">
        <v>828</v>
      </c>
      <c r="F1" s="73" t="s">
        <v>829</v>
      </c>
      <c r="G1" s="73" t="s">
        <v>833</v>
      </c>
      <c r="H1" s="74" t="s">
        <v>834</v>
      </c>
      <c r="I1" s="56" t="s">
        <v>835</v>
      </c>
      <c r="J1" s="56" t="s">
        <v>838</v>
      </c>
    </row>
    <row r="2" spans="1:14">
      <c r="A2" s="54" t="s">
        <v>5</v>
      </c>
      <c r="B2" s="54" t="s">
        <v>6</v>
      </c>
      <c r="C2" s="75">
        <v>100</v>
      </c>
      <c r="D2" s="36">
        <v>100</v>
      </c>
      <c r="E2" s="36">
        <v>100</v>
      </c>
      <c r="F2" s="36">
        <v>100</v>
      </c>
      <c r="G2" s="76">
        <v>79</v>
      </c>
      <c r="H2" s="74">
        <v>75</v>
      </c>
      <c r="I2" s="76">
        <f>ROUND(C2*0.15+D2*0.15+E2*0.15+F2*0.15+G2*0.2+H2*0.2,0)</f>
        <v>91</v>
      </c>
      <c r="J2" s="76">
        <f>ROUND(C2*0.15+D2*0.15+E2*0.15+F2*0.15+G2*0.2+H2*0.2+4,0)</f>
        <v>95</v>
      </c>
      <c r="K2" s="72"/>
    </row>
    <row r="3" spans="1:14">
      <c r="A3" s="54" t="s">
        <v>8</v>
      </c>
      <c r="B3" s="54" t="s">
        <v>9</v>
      </c>
      <c r="C3" s="75">
        <v>90</v>
      </c>
      <c r="D3" s="36">
        <v>45</v>
      </c>
      <c r="E3" s="36">
        <v>100</v>
      </c>
      <c r="F3" s="36">
        <v>100</v>
      </c>
      <c r="G3" s="76">
        <v>87</v>
      </c>
      <c r="H3" s="74">
        <v>91</v>
      </c>
      <c r="I3" s="76">
        <f t="shared" ref="I3:I55" si="0">ROUND(C3*0.15+D3*0.15+E3*0.15+F3*0.15+G3*0.2+H3*0.2,0)</f>
        <v>86</v>
      </c>
      <c r="J3" s="76">
        <f t="shared" ref="J3:J55" si="1">ROUND(C3*0.15+D3*0.15+E3*0.15+F3*0.15+G3*0.2+H3*0.2+4,0)</f>
        <v>90</v>
      </c>
      <c r="K3" s="72"/>
    </row>
    <row r="4" spans="1:14">
      <c r="A4" s="54" t="s">
        <v>11</v>
      </c>
      <c r="B4" s="54" t="s">
        <v>12</v>
      </c>
      <c r="C4" s="75">
        <v>90</v>
      </c>
      <c r="D4" s="36">
        <v>60</v>
      </c>
      <c r="E4" s="36">
        <v>100</v>
      </c>
      <c r="F4" s="36">
        <v>100</v>
      </c>
      <c r="G4" s="76">
        <v>79</v>
      </c>
      <c r="H4" s="74">
        <v>89</v>
      </c>
      <c r="I4" s="76">
        <f t="shared" si="0"/>
        <v>86</v>
      </c>
      <c r="J4" s="76">
        <f t="shared" si="1"/>
        <v>90</v>
      </c>
      <c r="K4" s="72"/>
    </row>
    <row r="5" spans="1:14">
      <c r="A5" s="54" t="s">
        <v>11</v>
      </c>
      <c r="B5" s="54" t="s">
        <v>14</v>
      </c>
      <c r="C5" s="75">
        <v>100</v>
      </c>
      <c r="D5" s="36">
        <v>100</v>
      </c>
      <c r="E5" s="36">
        <v>100</v>
      </c>
      <c r="F5" s="36">
        <v>100</v>
      </c>
      <c r="G5" s="76">
        <v>48</v>
      </c>
      <c r="H5" s="74">
        <v>75</v>
      </c>
      <c r="I5" s="76">
        <f t="shared" si="0"/>
        <v>85</v>
      </c>
      <c r="J5" s="76">
        <f t="shared" si="1"/>
        <v>89</v>
      </c>
      <c r="K5" s="72"/>
    </row>
    <row r="6" spans="1:14">
      <c r="A6" s="54" t="s">
        <v>11</v>
      </c>
      <c r="B6" s="54" t="s">
        <v>16</v>
      </c>
      <c r="C6" s="75">
        <v>60</v>
      </c>
      <c r="D6" s="36">
        <v>90</v>
      </c>
      <c r="E6" s="36">
        <v>100</v>
      </c>
      <c r="F6" s="36">
        <v>100</v>
      </c>
      <c r="G6" s="76">
        <v>52</v>
      </c>
      <c r="H6" s="74">
        <v>41</v>
      </c>
      <c r="I6" s="76">
        <f t="shared" si="0"/>
        <v>71</v>
      </c>
      <c r="J6" s="76">
        <f t="shared" si="1"/>
        <v>75</v>
      </c>
      <c r="K6" s="72"/>
    </row>
    <row r="7" spans="1:14" s="70" customFormat="1">
      <c r="A7" s="82" t="s">
        <v>19</v>
      </c>
      <c r="B7" s="82" t="s">
        <v>20</v>
      </c>
      <c r="C7" s="83">
        <v>0</v>
      </c>
      <c r="D7" s="84">
        <v>0</v>
      </c>
      <c r="E7" s="84">
        <v>100</v>
      </c>
      <c r="F7" s="84">
        <v>100</v>
      </c>
      <c r="G7" s="85">
        <v>0</v>
      </c>
      <c r="H7" s="86">
        <v>0</v>
      </c>
      <c r="I7" s="76">
        <f>ROUND(C7*0.15+D7*0.15+E7*0.15+F7*0.15+G7*0.2+H7*0.2,0)</f>
        <v>30</v>
      </c>
      <c r="J7" s="76">
        <f t="shared" si="1"/>
        <v>34</v>
      </c>
      <c r="K7" s="72"/>
      <c r="L7"/>
      <c r="M7"/>
      <c r="N7"/>
    </row>
    <row r="8" spans="1:14">
      <c r="A8" s="54" t="s">
        <v>23</v>
      </c>
      <c r="B8" s="54" t="s">
        <v>24</v>
      </c>
      <c r="C8" s="75">
        <v>95</v>
      </c>
      <c r="D8" s="36">
        <v>90</v>
      </c>
      <c r="E8" s="36">
        <v>100</v>
      </c>
      <c r="F8" s="36">
        <v>100</v>
      </c>
      <c r="G8" s="76">
        <v>49</v>
      </c>
      <c r="H8" s="74">
        <v>60</v>
      </c>
      <c r="I8" s="76">
        <f t="shared" si="0"/>
        <v>80</v>
      </c>
      <c r="J8" s="76">
        <f t="shared" si="1"/>
        <v>84</v>
      </c>
      <c r="K8" s="72"/>
    </row>
    <row r="9" spans="1:14">
      <c r="A9" s="54" t="s">
        <v>27</v>
      </c>
      <c r="B9" s="54" t="s">
        <v>28</v>
      </c>
      <c r="C9" s="75">
        <v>76</v>
      </c>
      <c r="D9" s="36">
        <v>100</v>
      </c>
      <c r="E9" s="36">
        <v>100</v>
      </c>
      <c r="F9" s="36">
        <v>100</v>
      </c>
      <c r="G9" s="76">
        <v>37.099999999999994</v>
      </c>
      <c r="H9" s="74">
        <v>22</v>
      </c>
      <c r="I9" s="76">
        <f t="shared" si="0"/>
        <v>68</v>
      </c>
      <c r="J9" s="76">
        <f t="shared" si="1"/>
        <v>72</v>
      </c>
      <c r="K9" s="72"/>
    </row>
    <row r="10" spans="1:14">
      <c r="A10" s="54" t="s">
        <v>30</v>
      </c>
      <c r="B10" s="54" t="s">
        <v>31</v>
      </c>
      <c r="C10" s="75">
        <v>90</v>
      </c>
      <c r="D10" s="36">
        <v>100</v>
      </c>
      <c r="E10" s="36">
        <v>100</v>
      </c>
      <c r="F10" s="36">
        <v>100</v>
      </c>
      <c r="G10" s="76">
        <v>64</v>
      </c>
      <c r="H10" s="74">
        <v>43</v>
      </c>
      <c r="I10" s="76">
        <f t="shared" si="0"/>
        <v>80</v>
      </c>
      <c r="J10" s="76">
        <f t="shared" si="1"/>
        <v>84</v>
      </c>
      <c r="K10" s="72"/>
    </row>
    <row r="11" spans="1:14" s="70" customFormat="1">
      <c r="A11" s="82" t="s">
        <v>33</v>
      </c>
      <c r="B11" s="82" t="s">
        <v>34</v>
      </c>
      <c r="C11" s="87">
        <v>84</v>
      </c>
      <c r="D11" s="84">
        <v>0</v>
      </c>
      <c r="E11" s="84">
        <v>100</v>
      </c>
      <c r="F11" s="84">
        <v>100</v>
      </c>
      <c r="G11" s="85">
        <v>0</v>
      </c>
      <c r="H11" s="86">
        <v>0</v>
      </c>
      <c r="I11" s="76">
        <f t="shared" si="0"/>
        <v>43</v>
      </c>
      <c r="J11" s="76">
        <f t="shared" si="1"/>
        <v>47</v>
      </c>
      <c r="K11" s="72"/>
      <c r="L11"/>
      <c r="M11"/>
      <c r="N11"/>
    </row>
    <row r="12" spans="1:14" s="70" customFormat="1">
      <c r="A12" s="82" t="s">
        <v>36</v>
      </c>
      <c r="B12" s="82" t="s">
        <v>39</v>
      </c>
      <c r="C12" s="83">
        <v>0</v>
      </c>
      <c r="D12" s="84">
        <v>0</v>
      </c>
      <c r="E12" s="84">
        <v>100</v>
      </c>
      <c r="F12" s="84">
        <v>100</v>
      </c>
      <c r="G12" s="85">
        <v>0</v>
      </c>
      <c r="H12" s="86">
        <v>0</v>
      </c>
      <c r="I12" s="76">
        <f t="shared" si="0"/>
        <v>30</v>
      </c>
      <c r="J12" s="76">
        <f t="shared" si="1"/>
        <v>34</v>
      </c>
      <c r="K12" s="72"/>
      <c r="L12"/>
      <c r="M12"/>
      <c r="N12"/>
    </row>
    <row r="13" spans="1:14" s="4" customFormat="1">
      <c r="A13" s="54" t="s">
        <v>36</v>
      </c>
      <c r="B13" s="54" t="s">
        <v>41</v>
      </c>
      <c r="C13" s="75">
        <v>95</v>
      </c>
      <c r="D13" s="36">
        <v>0</v>
      </c>
      <c r="E13" s="36">
        <v>100</v>
      </c>
      <c r="F13" s="36">
        <v>100</v>
      </c>
      <c r="G13" s="76">
        <v>57</v>
      </c>
      <c r="H13" s="74">
        <v>0</v>
      </c>
      <c r="I13" s="76">
        <f t="shared" si="0"/>
        <v>56</v>
      </c>
      <c r="J13" s="76">
        <f t="shared" si="1"/>
        <v>60</v>
      </c>
      <c r="K13" s="72"/>
      <c r="L13"/>
      <c r="M13"/>
      <c r="N13"/>
    </row>
    <row r="14" spans="1:14">
      <c r="A14" s="54" t="s">
        <v>36</v>
      </c>
      <c r="B14" s="54" t="s">
        <v>43</v>
      </c>
      <c r="C14" s="75">
        <v>100</v>
      </c>
      <c r="D14" s="36">
        <v>100</v>
      </c>
      <c r="E14" s="36">
        <v>100</v>
      </c>
      <c r="F14" s="36">
        <v>100</v>
      </c>
      <c r="G14" s="76">
        <v>45</v>
      </c>
      <c r="H14" s="74">
        <v>48</v>
      </c>
      <c r="I14" s="76">
        <f t="shared" si="0"/>
        <v>79</v>
      </c>
      <c r="J14" s="76">
        <f t="shared" si="1"/>
        <v>83</v>
      </c>
      <c r="K14" s="72"/>
    </row>
    <row r="15" spans="1:14" s="70" customFormat="1">
      <c r="A15" s="82" t="s">
        <v>36</v>
      </c>
      <c r="B15" s="82" t="s">
        <v>45</v>
      </c>
      <c r="C15" s="83">
        <v>0</v>
      </c>
      <c r="D15" s="84">
        <v>0</v>
      </c>
      <c r="E15" s="84">
        <v>100</v>
      </c>
      <c r="F15" s="84">
        <v>100</v>
      </c>
      <c r="G15" s="85">
        <v>62.3</v>
      </c>
      <c r="H15" s="86">
        <v>0</v>
      </c>
      <c r="I15" s="76">
        <f t="shared" si="0"/>
        <v>42</v>
      </c>
      <c r="J15" s="76">
        <f t="shared" si="1"/>
        <v>46</v>
      </c>
      <c r="K15" s="72"/>
      <c r="L15"/>
      <c r="M15"/>
      <c r="N15"/>
    </row>
    <row r="16" spans="1:14" s="69" customFormat="1">
      <c r="A16" s="54" t="s">
        <v>36</v>
      </c>
      <c r="B16" s="54" t="s">
        <v>47</v>
      </c>
      <c r="C16" s="75">
        <v>100</v>
      </c>
      <c r="D16" s="36">
        <v>0</v>
      </c>
      <c r="E16" s="36">
        <v>100</v>
      </c>
      <c r="F16" s="36">
        <v>100</v>
      </c>
      <c r="G16" s="76">
        <v>61</v>
      </c>
      <c r="H16" s="74">
        <v>0</v>
      </c>
      <c r="I16" s="76">
        <f t="shared" si="0"/>
        <v>57</v>
      </c>
      <c r="J16" s="76">
        <f t="shared" si="1"/>
        <v>61</v>
      </c>
      <c r="K16" s="72"/>
      <c r="L16"/>
      <c r="M16"/>
      <c r="N16"/>
    </row>
    <row r="17" spans="1:13">
      <c r="A17" s="54" t="s">
        <v>36</v>
      </c>
      <c r="B17" s="54" t="s">
        <v>51</v>
      </c>
      <c r="C17" s="75">
        <v>79</v>
      </c>
      <c r="D17" s="36">
        <v>95</v>
      </c>
      <c r="E17" s="36">
        <v>100</v>
      </c>
      <c r="F17" s="36">
        <v>100</v>
      </c>
      <c r="G17" s="76">
        <v>84</v>
      </c>
      <c r="H17" s="74">
        <v>47</v>
      </c>
      <c r="I17" s="76">
        <f t="shared" si="0"/>
        <v>82</v>
      </c>
      <c r="J17" s="76">
        <f t="shared" si="1"/>
        <v>86</v>
      </c>
      <c r="K17" s="72"/>
    </row>
    <row r="18" spans="1:13" s="70" customFormat="1">
      <c r="A18" s="82" t="s">
        <v>36</v>
      </c>
      <c r="B18" s="82" t="s">
        <v>54</v>
      </c>
      <c r="C18" s="87">
        <v>95</v>
      </c>
      <c r="D18" s="84">
        <v>0</v>
      </c>
      <c r="E18" s="84">
        <v>100</v>
      </c>
      <c r="F18" s="84">
        <v>100</v>
      </c>
      <c r="G18" s="85">
        <v>17</v>
      </c>
      <c r="H18" s="86">
        <v>0</v>
      </c>
      <c r="I18" s="76">
        <f t="shared" si="0"/>
        <v>48</v>
      </c>
      <c r="J18" s="76">
        <f t="shared" si="1"/>
        <v>52</v>
      </c>
      <c r="K18" s="72"/>
      <c r="L18"/>
      <c r="M18"/>
    </row>
    <row r="19" spans="1:13">
      <c r="A19" s="54" t="s">
        <v>56</v>
      </c>
      <c r="B19" s="54" t="s">
        <v>59</v>
      </c>
      <c r="C19" s="75">
        <v>85</v>
      </c>
      <c r="D19" s="36">
        <v>0</v>
      </c>
      <c r="E19" s="36">
        <v>100</v>
      </c>
      <c r="F19" s="36">
        <v>100</v>
      </c>
      <c r="G19" s="76">
        <v>64</v>
      </c>
      <c r="H19" s="74">
        <v>78</v>
      </c>
      <c r="I19" s="76">
        <f t="shared" si="0"/>
        <v>71</v>
      </c>
      <c r="J19" s="76">
        <f t="shared" si="1"/>
        <v>75</v>
      </c>
      <c r="K19" s="72"/>
    </row>
    <row r="20" spans="1:13">
      <c r="A20" s="54" t="s">
        <v>61</v>
      </c>
      <c r="B20" s="54" t="s">
        <v>62</v>
      </c>
      <c r="C20" s="75">
        <v>100</v>
      </c>
      <c r="D20" s="36">
        <v>80</v>
      </c>
      <c r="E20" s="36">
        <v>100</v>
      </c>
      <c r="F20" s="36">
        <v>100</v>
      </c>
      <c r="G20" s="76">
        <v>82</v>
      </c>
      <c r="H20" s="74">
        <v>76</v>
      </c>
      <c r="I20" s="76">
        <f t="shared" si="0"/>
        <v>89</v>
      </c>
      <c r="J20" s="76">
        <f t="shared" si="1"/>
        <v>93</v>
      </c>
      <c r="K20" s="72"/>
    </row>
    <row r="21" spans="1:13">
      <c r="A21" s="54" t="s">
        <v>65</v>
      </c>
      <c r="B21" s="54" t="s">
        <v>66</v>
      </c>
      <c r="C21" s="75">
        <v>94</v>
      </c>
      <c r="D21" s="36">
        <v>0</v>
      </c>
      <c r="E21" s="36">
        <v>100</v>
      </c>
      <c r="F21" s="36">
        <v>100</v>
      </c>
      <c r="G21" s="76">
        <v>73</v>
      </c>
      <c r="H21" s="74">
        <v>16</v>
      </c>
      <c r="I21" s="76">
        <f t="shared" si="0"/>
        <v>62</v>
      </c>
      <c r="J21" s="76">
        <f t="shared" si="1"/>
        <v>66</v>
      </c>
      <c r="K21" s="72"/>
    </row>
    <row r="22" spans="1:13">
      <c r="A22" s="54" t="s">
        <v>71</v>
      </c>
      <c r="B22" s="54" t="s">
        <v>72</v>
      </c>
      <c r="C22" s="75">
        <v>95</v>
      </c>
      <c r="D22" s="36">
        <v>100</v>
      </c>
      <c r="E22" s="36">
        <v>100</v>
      </c>
      <c r="F22" s="36">
        <v>100</v>
      </c>
      <c r="G22" s="76">
        <v>64</v>
      </c>
      <c r="H22" s="74">
        <v>75</v>
      </c>
      <c r="I22" s="76">
        <f t="shared" si="0"/>
        <v>87</v>
      </c>
      <c r="J22" s="76">
        <f t="shared" si="1"/>
        <v>91</v>
      </c>
      <c r="K22" s="72"/>
    </row>
    <row r="23" spans="1:13">
      <c r="A23" s="54" t="s">
        <v>71</v>
      </c>
      <c r="B23" s="54" t="s">
        <v>74</v>
      </c>
      <c r="C23" s="75">
        <v>100</v>
      </c>
      <c r="D23" s="36">
        <v>100</v>
      </c>
      <c r="E23" s="36">
        <v>100</v>
      </c>
      <c r="F23" s="36">
        <v>100</v>
      </c>
      <c r="G23" s="76">
        <v>62</v>
      </c>
      <c r="H23" s="74">
        <v>92</v>
      </c>
      <c r="I23" s="76">
        <f t="shared" si="0"/>
        <v>91</v>
      </c>
      <c r="J23" s="76">
        <f t="shared" si="1"/>
        <v>95</v>
      </c>
      <c r="K23" s="72"/>
    </row>
    <row r="24" spans="1:13">
      <c r="A24" s="54" t="s">
        <v>71</v>
      </c>
      <c r="B24" s="54" t="s">
        <v>76</v>
      </c>
      <c r="C24" s="75">
        <v>95</v>
      </c>
      <c r="D24" s="36">
        <v>100</v>
      </c>
      <c r="E24" s="36">
        <v>100</v>
      </c>
      <c r="F24" s="36">
        <v>100</v>
      </c>
      <c r="G24" s="76">
        <v>63</v>
      </c>
      <c r="H24" s="74">
        <v>96</v>
      </c>
      <c r="I24" s="76">
        <f t="shared" si="0"/>
        <v>91</v>
      </c>
      <c r="J24" s="76">
        <f t="shared" si="1"/>
        <v>95</v>
      </c>
      <c r="K24" s="72"/>
    </row>
    <row r="25" spans="1:13">
      <c r="A25" s="54" t="s">
        <v>71</v>
      </c>
      <c r="B25" s="54" t="s">
        <v>78</v>
      </c>
      <c r="C25" s="75">
        <v>100</v>
      </c>
      <c r="D25" s="36">
        <v>75</v>
      </c>
      <c r="E25" s="36">
        <v>100</v>
      </c>
      <c r="F25" s="36">
        <v>100</v>
      </c>
      <c r="G25" s="76">
        <v>57</v>
      </c>
      <c r="H25" s="74">
        <v>84</v>
      </c>
      <c r="I25" s="76">
        <f t="shared" si="0"/>
        <v>84</v>
      </c>
      <c r="J25" s="76">
        <f t="shared" si="1"/>
        <v>88</v>
      </c>
      <c r="K25" s="72"/>
    </row>
    <row r="26" spans="1:13">
      <c r="A26" s="54" t="s">
        <v>71</v>
      </c>
      <c r="B26" s="54" t="s">
        <v>80</v>
      </c>
      <c r="C26" s="78">
        <v>98</v>
      </c>
      <c r="D26" s="36">
        <v>75</v>
      </c>
      <c r="E26" s="36">
        <v>100</v>
      </c>
      <c r="F26" s="36">
        <v>100</v>
      </c>
      <c r="G26" s="76">
        <v>57</v>
      </c>
      <c r="H26" s="74">
        <v>48</v>
      </c>
      <c r="I26" s="76">
        <f t="shared" si="0"/>
        <v>77</v>
      </c>
      <c r="J26" s="76">
        <f t="shared" si="1"/>
        <v>81</v>
      </c>
      <c r="K26" s="72"/>
    </row>
    <row r="27" spans="1:13">
      <c r="A27" s="54" t="s">
        <v>71</v>
      </c>
      <c r="B27" s="54" t="s">
        <v>83</v>
      </c>
      <c r="C27" s="75">
        <v>100</v>
      </c>
      <c r="D27" s="36">
        <v>95</v>
      </c>
      <c r="E27" s="36">
        <v>100</v>
      </c>
      <c r="F27" s="36">
        <v>100</v>
      </c>
      <c r="G27" s="76">
        <v>80</v>
      </c>
      <c r="H27" s="74">
        <v>89</v>
      </c>
      <c r="I27" s="76">
        <f t="shared" si="0"/>
        <v>93</v>
      </c>
      <c r="J27" s="76">
        <f t="shared" si="1"/>
        <v>97</v>
      </c>
      <c r="K27" s="72"/>
    </row>
    <row r="28" spans="1:13">
      <c r="A28" s="54" t="s">
        <v>71</v>
      </c>
      <c r="B28" s="54" t="s">
        <v>86</v>
      </c>
      <c r="C28" s="79">
        <v>88</v>
      </c>
      <c r="D28" s="36">
        <v>100</v>
      </c>
      <c r="E28" s="36">
        <v>100</v>
      </c>
      <c r="F28" s="36">
        <v>100</v>
      </c>
      <c r="G28" s="76">
        <v>58.099999999999994</v>
      </c>
      <c r="H28" s="74">
        <v>66</v>
      </c>
      <c r="I28" s="76">
        <f t="shared" si="0"/>
        <v>83</v>
      </c>
      <c r="J28" s="76">
        <f t="shared" si="1"/>
        <v>87</v>
      </c>
      <c r="K28" s="72"/>
    </row>
    <row r="29" spans="1:13">
      <c r="A29" s="54" t="s">
        <v>71</v>
      </c>
      <c r="B29" s="54" t="s">
        <v>88</v>
      </c>
      <c r="C29" s="75">
        <v>80</v>
      </c>
      <c r="D29" s="36">
        <v>100</v>
      </c>
      <c r="E29" s="36">
        <v>100</v>
      </c>
      <c r="F29" s="36">
        <v>100</v>
      </c>
      <c r="G29" s="76">
        <v>56</v>
      </c>
      <c r="H29" s="74">
        <v>0</v>
      </c>
      <c r="I29" s="76">
        <f t="shared" si="0"/>
        <v>68</v>
      </c>
      <c r="J29" s="76">
        <f t="shared" si="1"/>
        <v>72</v>
      </c>
      <c r="K29" s="72"/>
    </row>
    <row r="30" spans="1:13" s="70" customFormat="1">
      <c r="A30" s="82" t="s">
        <v>71</v>
      </c>
      <c r="B30" s="82" t="s">
        <v>90</v>
      </c>
      <c r="C30" s="87">
        <v>0</v>
      </c>
      <c r="D30" s="84">
        <v>0</v>
      </c>
      <c r="E30" s="84">
        <v>100</v>
      </c>
      <c r="F30" s="84">
        <v>100</v>
      </c>
      <c r="G30" s="85">
        <v>0</v>
      </c>
      <c r="H30" s="86">
        <v>0</v>
      </c>
      <c r="I30" s="76">
        <f t="shared" si="0"/>
        <v>30</v>
      </c>
      <c r="J30" s="76">
        <f t="shared" si="1"/>
        <v>34</v>
      </c>
      <c r="K30" s="72"/>
      <c r="L30"/>
      <c r="M30"/>
    </row>
    <row r="31" spans="1:13">
      <c r="A31" s="54" t="s">
        <v>71</v>
      </c>
      <c r="B31" s="54" t="s">
        <v>93</v>
      </c>
      <c r="C31" s="75">
        <v>100</v>
      </c>
      <c r="D31" s="36">
        <v>95</v>
      </c>
      <c r="E31" s="36">
        <v>100</v>
      </c>
      <c r="F31" s="36">
        <v>100</v>
      </c>
      <c r="G31" s="76">
        <v>42.699999999999996</v>
      </c>
      <c r="H31" s="74">
        <v>69</v>
      </c>
      <c r="I31" s="76">
        <f t="shared" si="0"/>
        <v>82</v>
      </c>
      <c r="J31" s="76">
        <f t="shared" si="1"/>
        <v>86</v>
      </c>
      <c r="K31" s="72"/>
    </row>
    <row r="32" spans="1:13">
      <c r="A32" s="54" t="s">
        <v>71</v>
      </c>
      <c r="B32" s="54" t="s">
        <v>96</v>
      </c>
      <c r="C32" s="75">
        <v>92</v>
      </c>
      <c r="D32" s="36">
        <v>85</v>
      </c>
      <c r="E32" s="36">
        <v>100</v>
      </c>
      <c r="F32" s="36">
        <v>100</v>
      </c>
      <c r="G32" s="76">
        <v>96</v>
      </c>
      <c r="H32" s="74">
        <v>93</v>
      </c>
      <c r="I32" s="76">
        <f t="shared" si="0"/>
        <v>94</v>
      </c>
      <c r="J32" s="76">
        <f t="shared" si="1"/>
        <v>98</v>
      </c>
      <c r="K32" s="72"/>
    </row>
    <row r="33" spans="1:13">
      <c r="A33" s="54" t="s">
        <v>71</v>
      </c>
      <c r="B33" s="54" t="s">
        <v>99</v>
      </c>
      <c r="C33" s="75">
        <v>100</v>
      </c>
      <c r="D33" s="36">
        <v>100</v>
      </c>
      <c r="E33" s="36">
        <v>100</v>
      </c>
      <c r="F33" s="36">
        <v>100</v>
      </c>
      <c r="G33" s="76">
        <v>46</v>
      </c>
      <c r="H33" s="74">
        <v>83</v>
      </c>
      <c r="I33" s="76">
        <f t="shared" si="0"/>
        <v>86</v>
      </c>
      <c r="J33" s="76">
        <f t="shared" si="1"/>
        <v>90</v>
      </c>
      <c r="K33" s="72"/>
    </row>
    <row r="34" spans="1:13" s="70" customFormat="1">
      <c r="A34" s="82" t="s">
        <v>71</v>
      </c>
      <c r="B34" s="82" t="s">
        <v>101</v>
      </c>
      <c r="C34" s="87">
        <v>0</v>
      </c>
      <c r="D34" s="84">
        <v>0</v>
      </c>
      <c r="E34" s="84">
        <v>100</v>
      </c>
      <c r="F34" s="84">
        <v>100</v>
      </c>
      <c r="G34" s="85">
        <v>0</v>
      </c>
      <c r="H34" s="86">
        <v>0</v>
      </c>
      <c r="I34" s="76">
        <f t="shared" si="0"/>
        <v>30</v>
      </c>
      <c r="J34" s="76">
        <f t="shared" si="1"/>
        <v>34</v>
      </c>
      <c r="K34" s="72"/>
      <c r="L34"/>
      <c r="M34"/>
    </row>
    <row r="35" spans="1:13" s="70" customFormat="1">
      <c r="A35" s="82" t="s">
        <v>71</v>
      </c>
      <c r="B35" s="82" t="s">
        <v>106</v>
      </c>
      <c r="C35" s="87">
        <v>95</v>
      </c>
      <c r="D35" s="84">
        <v>0</v>
      </c>
      <c r="E35" s="84">
        <v>100</v>
      </c>
      <c r="F35" s="84">
        <v>100</v>
      </c>
      <c r="G35" s="85">
        <v>0</v>
      </c>
      <c r="H35" s="86">
        <v>0</v>
      </c>
      <c r="I35" s="76">
        <f t="shared" si="0"/>
        <v>44</v>
      </c>
      <c r="J35" s="76">
        <f t="shared" si="1"/>
        <v>48</v>
      </c>
      <c r="K35" s="72"/>
      <c r="L35"/>
      <c r="M35"/>
    </row>
    <row r="36" spans="1:13">
      <c r="A36" s="54" t="s">
        <v>71</v>
      </c>
      <c r="B36" s="54" t="s">
        <v>108</v>
      </c>
      <c r="C36" s="75">
        <v>100</v>
      </c>
      <c r="D36" s="36">
        <v>100</v>
      </c>
      <c r="E36" s="36">
        <v>100</v>
      </c>
      <c r="F36" s="36">
        <v>100</v>
      </c>
      <c r="G36" s="76">
        <v>78</v>
      </c>
      <c r="H36" s="74">
        <v>98</v>
      </c>
      <c r="I36" s="76">
        <f t="shared" si="0"/>
        <v>95</v>
      </c>
      <c r="J36" s="76">
        <f t="shared" si="1"/>
        <v>99</v>
      </c>
      <c r="K36" s="72"/>
    </row>
    <row r="37" spans="1:13">
      <c r="A37" s="54" t="s">
        <v>71</v>
      </c>
      <c r="B37" s="54" t="s">
        <v>110</v>
      </c>
      <c r="C37" s="75">
        <v>90</v>
      </c>
      <c r="D37" s="36">
        <v>39</v>
      </c>
      <c r="E37" s="36">
        <v>100</v>
      </c>
      <c r="F37" s="36">
        <v>100</v>
      </c>
      <c r="G37" s="76">
        <v>46.9</v>
      </c>
      <c r="H37" s="74">
        <v>21</v>
      </c>
      <c r="I37" s="76">
        <f t="shared" si="0"/>
        <v>63</v>
      </c>
      <c r="J37" s="76">
        <f t="shared" si="1"/>
        <v>67</v>
      </c>
      <c r="K37" s="72"/>
    </row>
    <row r="38" spans="1:13">
      <c r="A38" s="54" t="s">
        <v>71</v>
      </c>
      <c r="B38" s="54" t="s">
        <v>112</v>
      </c>
      <c r="C38" s="75">
        <v>99</v>
      </c>
      <c r="D38" s="36">
        <v>100</v>
      </c>
      <c r="E38" s="36">
        <v>100</v>
      </c>
      <c r="F38" s="36">
        <v>100</v>
      </c>
      <c r="G38" s="76">
        <v>76</v>
      </c>
      <c r="H38" s="74">
        <v>89</v>
      </c>
      <c r="I38" s="76">
        <f t="shared" si="0"/>
        <v>93</v>
      </c>
      <c r="J38" s="76">
        <f t="shared" si="1"/>
        <v>97</v>
      </c>
      <c r="K38" s="72"/>
    </row>
    <row r="39" spans="1:13">
      <c r="A39" s="54" t="s">
        <v>71</v>
      </c>
      <c r="B39" s="54" t="s">
        <v>114</v>
      </c>
      <c r="C39" s="75">
        <v>98</v>
      </c>
      <c r="D39" s="36">
        <v>100</v>
      </c>
      <c r="E39" s="36">
        <v>100</v>
      </c>
      <c r="F39" s="36">
        <v>100</v>
      </c>
      <c r="G39" s="76">
        <v>78</v>
      </c>
      <c r="H39" s="74">
        <v>78</v>
      </c>
      <c r="I39" s="76">
        <f t="shared" si="0"/>
        <v>91</v>
      </c>
      <c r="J39" s="76">
        <f t="shared" si="1"/>
        <v>95</v>
      </c>
      <c r="K39" s="72"/>
    </row>
    <row r="40" spans="1:13">
      <c r="A40" s="54" t="s">
        <v>71</v>
      </c>
      <c r="B40" s="54" t="s">
        <v>116</v>
      </c>
      <c r="C40" s="77">
        <v>86</v>
      </c>
      <c r="D40" s="36">
        <v>90</v>
      </c>
      <c r="E40" s="36">
        <v>100</v>
      </c>
      <c r="F40" s="36">
        <v>100</v>
      </c>
      <c r="G40" s="76">
        <v>49</v>
      </c>
      <c r="H40" s="74">
        <v>44</v>
      </c>
      <c r="I40" s="76">
        <f t="shared" si="0"/>
        <v>75</v>
      </c>
      <c r="J40" s="76">
        <f t="shared" si="1"/>
        <v>79</v>
      </c>
      <c r="K40" s="72"/>
    </row>
    <row r="41" spans="1:13">
      <c r="A41" s="54" t="s">
        <v>71</v>
      </c>
      <c r="B41" s="54" t="s">
        <v>118</v>
      </c>
      <c r="C41" s="77">
        <v>76</v>
      </c>
      <c r="D41" s="36">
        <v>82</v>
      </c>
      <c r="E41" s="36">
        <v>100</v>
      </c>
      <c r="F41" s="36">
        <v>100</v>
      </c>
      <c r="G41" s="76">
        <v>57.4</v>
      </c>
      <c r="H41" s="74">
        <v>83</v>
      </c>
      <c r="I41" s="76">
        <f t="shared" si="0"/>
        <v>82</v>
      </c>
      <c r="J41" s="76">
        <f t="shared" si="1"/>
        <v>86</v>
      </c>
      <c r="K41" s="72"/>
    </row>
    <row r="42" spans="1:13">
      <c r="A42" s="54" t="s">
        <v>121</v>
      </c>
      <c r="B42" s="54" t="s">
        <v>122</v>
      </c>
      <c r="C42" s="77">
        <v>92</v>
      </c>
      <c r="D42" s="36">
        <v>0</v>
      </c>
      <c r="E42" s="36">
        <v>100</v>
      </c>
      <c r="F42" s="36">
        <v>100</v>
      </c>
      <c r="G42" s="76">
        <v>70</v>
      </c>
      <c r="H42" s="74">
        <v>41</v>
      </c>
      <c r="I42" s="76">
        <f t="shared" si="0"/>
        <v>66</v>
      </c>
      <c r="J42" s="76">
        <f t="shared" si="1"/>
        <v>70</v>
      </c>
      <c r="K42" s="72"/>
    </row>
    <row r="43" spans="1:13" s="70" customFormat="1">
      <c r="A43" s="82" t="s">
        <v>121</v>
      </c>
      <c r="B43" s="82" t="s">
        <v>126</v>
      </c>
      <c r="C43" s="87">
        <v>90</v>
      </c>
      <c r="D43" s="84">
        <v>0</v>
      </c>
      <c r="E43" s="84">
        <v>100</v>
      </c>
      <c r="F43" s="84">
        <v>100</v>
      </c>
      <c r="G43" s="85">
        <v>0</v>
      </c>
      <c r="H43" s="86">
        <v>0</v>
      </c>
      <c r="I43" s="76">
        <f t="shared" si="0"/>
        <v>44</v>
      </c>
      <c r="J43" s="76">
        <f t="shared" si="1"/>
        <v>48</v>
      </c>
      <c r="K43" s="72"/>
      <c r="L43"/>
      <c r="M43"/>
    </row>
    <row r="44" spans="1:13">
      <c r="A44" s="54" t="s">
        <v>121</v>
      </c>
      <c r="B44" s="54" t="s">
        <v>128</v>
      </c>
      <c r="C44" s="75">
        <v>100</v>
      </c>
      <c r="D44" s="36">
        <v>100</v>
      </c>
      <c r="E44" s="36">
        <v>100</v>
      </c>
      <c r="F44" s="36">
        <v>100</v>
      </c>
      <c r="G44" s="76">
        <v>62</v>
      </c>
      <c r="H44" s="74">
        <v>84</v>
      </c>
      <c r="I44" s="76">
        <f t="shared" si="0"/>
        <v>89</v>
      </c>
      <c r="J44" s="76">
        <f t="shared" si="1"/>
        <v>93</v>
      </c>
      <c r="K44" s="72"/>
    </row>
    <row r="45" spans="1:13">
      <c r="A45" s="54" t="s">
        <v>121</v>
      </c>
      <c r="B45" s="54" t="s">
        <v>132</v>
      </c>
      <c r="C45" s="75">
        <v>95</v>
      </c>
      <c r="D45" s="36">
        <v>100</v>
      </c>
      <c r="E45" s="36">
        <v>100</v>
      </c>
      <c r="F45" s="36">
        <v>100</v>
      </c>
      <c r="G45" s="76">
        <v>76</v>
      </c>
      <c r="H45" s="74">
        <v>87</v>
      </c>
      <c r="I45" s="76">
        <f t="shared" si="0"/>
        <v>92</v>
      </c>
      <c r="J45" s="76">
        <f t="shared" si="1"/>
        <v>96</v>
      </c>
      <c r="K45" s="72"/>
    </row>
    <row r="46" spans="1:13" s="70" customFormat="1">
      <c r="A46" s="82" t="s">
        <v>121</v>
      </c>
      <c r="B46" s="82" t="s">
        <v>134</v>
      </c>
      <c r="C46" s="87">
        <v>95</v>
      </c>
      <c r="D46" s="84">
        <v>0</v>
      </c>
      <c r="E46" s="84">
        <v>100</v>
      </c>
      <c r="F46" s="84">
        <v>100</v>
      </c>
      <c r="G46" s="85">
        <v>42</v>
      </c>
      <c r="H46" s="86">
        <v>0</v>
      </c>
      <c r="I46" s="76">
        <f t="shared" si="0"/>
        <v>53</v>
      </c>
      <c r="J46" s="76">
        <f t="shared" si="1"/>
        <v>57</v>
      </c>
      <c r="K46" s="72"/>
      <c r="L46"/>
      <c r="M46"/>
    </row>
    <row r="47" spans="1:13">
      <c r="A47" s="54" t="s">
        <v>121</v>
      </c>
      <c r="B47" s="54" t="s">
        <v>136</v>
      </c>
      <c r="C47" s="75">
        <v>75</v>
      </c>
      <c r="D47" s="36">
        <v>75</v>
      </c>
      <c r="E47" s="36">
        <v>100</v>
      </c>
      <c r="F47" s="36">
        <v>100</v>
      </c>
      <c r="G47" s="76">
        <v>45</v>
      </c>
      <c r="H47" s="74">
        <v>28</v>
      </c>
      <c r="I47" s="76">
        <f t="shared" si="0"/>
        <v>67</v>
      </c>
      <c r="J47" s="76">
        <f t="shared" si="1"/>
        <v>71</v>
      </c>
      <c r="K47" s="72"/>
    </row>
    <row r="48" spans="1:13">
      <c r="A48" s="54" t="s">
        <v>121</v>
      </c>
      <c r="B48" s="54" t="s">
        <v>139</v>
      </c>
      <c r="C48" s="75">
        <v>97</v>
      </c>
      <c r="D48" s="36">
        <v>100</v>
      </c>
      <c r="E48" s="36">
        <v>100</v>
      </c>
      <c r="F48" s="36">
        <v>100</v>
      </c>
      <c r="G48" s="76">
        <v>61</v>
      </c>
      <c r="H48" s="74">
        <v>85</v>
      </c>
      <c r="I48" s="76">
        <f t="shared" si="0"/>
        <v>89</v>
      </c>
      <c r="J48" s="76">
        <f t="shared" si="1"/>
        <v>93</v>
      </c>
      <c r="K48" s="72"/>
    </row>
    <row r="49" spans="1:13">
      <c r="A49" s="54" t="s">
        <v>121</v>
      </c>
      <c r="B49" s="54" t="s">
        <v>141</v>
      </c>
      <c r="C49" s="75">
        <v>85</v>
      </c>
      <c r="D49" s="36">
        <v>0</v>
      </c>
      <c r="E49" s="36">
        <v>100</v>
      </c>
      <c r="F49" s="36">
        <v>100</v>
      </c>
      <c r="G49" s="76">
        <v>67</v>
      </c>
      <c r="H49" s="74">
        <v>70</v>
      </c>
      <c r="I49" s="76">
        <f t="shared" si="0"/>
        <v>70</v>
      </c>
      <c r="J49" s="76">
        <f t="shared" si="1"/>
        <v>74</v>
      </c>
      <c r="K49" s="72"/>
    </row>
    <row r="50" spans="1:13" s="70" customFormat="1">
      <c r="A50" s="82" t="s">
        <v>121</v>
      </c>
      <c r="B50" s="82" t="s">
        <v>144</v>
      </c>
      <c r="C50" s="87">
        <v>5</v>
      </c>
      <c r="D50" s="84">
        <v>0</v>
      </c>
      <c r="E50" s="84">
        <v>100</v>
      </c>
      <c r="F50" s="84">
        <v>100</v>
      </c>
      <c r="G50" s="85">
        <v>0</v>
      </c>
      <c r="H50" s="86">
        <v>0</v>
      </c>
      <c r="I50" s="76">
        <f t="shared" si="0"/>
        <v>31</v>
      </c>
      <c r="J50" s="76">
        <f t="shared" si="1"/>
        <v>35</v>
      </c>
      <c r="K50" s="72"/>
      <c r="L50"/>
      <c r="M50"/>
    </row>
    <row r="51" spans="1:13">
      <c r="A51" s="54" t="s">
        <v>146</v>
      </c>
      <c r="B51" s="54" t="s">
        <v>147</v>
      </c>
      <c r="C51" s="77">
        <v>70</v>
      </c>
      <c r="D51" s="36">
        <v>80</v>
      </c>
      <c r="E51" s="36">
        <v>100</v>
      </c>
      <c r="F51" s="36">
        <v>100</v>
      </c>
      <c r="G51" s="76">
        <v>51</v>
      </c>
      <c r="H51" s="74">
        <v>47</v>
      </c>
      <c r="I51" s="76">
        <f t="shared" si="0"/>
        <v>72</v>
      </c>
      <c r="J51" s="76">
        <f t="shared" si="1"/>
        <v>76</v>
      </c>
      <c r="K51" s="72"/>
    </row>
    <row r="52" spans="1:13" s="69" customFormat="1">
      <c r="A52" s="54" t="s">
        <v>146</v>
      </c>
      <c r="B52" s="54" t="s">
        <v>150</v>
      </c>
      <c r="C52" s="77">
        <v>53</v>
      </c>
      <c r="D52" s="36">
        <v>60</v>
      </c>
      <c r="E52" s="36">
        <v>100</v>
      </c>
      <c r="F52" s="36">
        <v>100</v>
      </c>
      <c r="G52" s="76">
        <v>42.699999999999996</v>
      </c>
      <c r="H52" s="74">
        <v>25</v>
      </c>
      <c r="I52" s="76">
        <f t="shared" si="0"/>
        <v>60</v>
      </c>
      <c r="J52" s="76">
        <f t="shared" si="1"/>
        <v>64</v>
      </c>
      <c r="K52" s="72"/>
      <c r="L52"/>
      <c r="M52"/>
    </row>
    <row r="53" spans="1:13">
      <c r="A53" s="54" t="s">
        <v>152</v>
      </c>
      <c r="B53" s="54" t="s">
        <v>153</v>
      </c>
      <c r="C53" s="75">
        <v>100</v>
      </c>
      <c r="D53" s="36">
        <v>100</v>
      </c>
      <c r="E53" s="36">
        <v>100</v>
      </c>
      <c r="F53" s="36">
        <v>100</v>
      </c>
      <c r="G53" s="76">
        <v>92</v>
      </c>
      <c r="H53" s="74">
        <v>50</v>
      </c>
      <c r="I53" s="76">
        <f t="shared" si="0"/>
        <v>88</v>
      </c>
      <c r="J53" s="76">
        <f t="shared" si="1"/>
        <v>92</v>
      </c>
      <c r="K53" s="72"/>
    </row>
    <row r="54" spans="1:13">
      <c r="A54" s="54" t="s">
        <v>152</v>
      </c>
      <c r="B54" s="54" t="s">
        <v>155</v>
      </c>
      <c r="C54" s="75">
        <v>99</v>
      </c>
      <c r="D54" s="36">
        <v>100</v>
      </c>
      <c r="E54" s="36">
        <v>100</v>
      </c>
      <c r="F54" s="36">
        <v>100</v>
      </c>
      <c r="G54" s="76">
        <v>84</v>
      </c>
      <c r="H54" s="74">
        <v>59</v>
      </c>
      <c r="I54" s="76">
        <f t="shared" si="0"/>
        <v>88</v>
      </c>
      <c r="J54" s="76">
        <f t="shared" si="1"/>
        <v>92</v>
      </c>
      <c r="K54" s="72"/>
    </row>
    <row r="55" spans="1:13" s="70" customFormat="1">
      <c r="A55" s="82" t="s">
        <v>157</v>
      </c>
      <c r="B55" s="82" t="s">
        <v>158</v>
      </c>
      <c r="C55" s="87">
        <v>0</v>
      </c>
      <c r="D55" s="84">
        <v>0</v>
      </c>
      <c r="E55" s="84">
        <v>100</v>
      </c>
      <c r="F55" s="84">
        <v>100</v>
      </c>
      <c r="G55" s="85">
        <v>0</v>
      </c>
      <c r="H55" s="86">
        <v>0</v>
      </c>
      <c r="I55" s="76">
        <f t="shared" si="0"/>
        <v>30</v>
      </c>
      <c r="J55" s="76">
        <f t="shared" si="1"/>
        <v>34</v>
      </c>
      <c r="K55" s="72"/>
      <c r="L55"/>
      <c r="M55"/>
    </row>
    <row r="56" spans="1:13">
      <c r="A56" s="54" t="s">
        <v>160</v>
      </c>
      <c r="B56" s="54" t="s">
        <v>161</v>
      </c>
      <c r="C56" s="75">
        <v>94</v>
      </c>
      <c r="D56" s="36">
        <v>100</v>
      </c>
      <c r="E56" s="36">
        <v>100</v>
      </c>
      <c r="F56" s="36">
        <v>100</v>
      </c>
      <c r="G56" s="76">
        <v>78</v>
      </c>
      <c r="H56" s="74">
        <v>92</v>
      </c>
      <c r="I56" s="76">
        <f>ROUND(C56*0.15+D56*0.15+E56*0.15+F56*0.15+G56*0.2+H56*0.2,0)</f>
        <v>93</v>
      </c>
      <c r="J56" s="76">
        <f>ROUND(C56*0.15+D56*0.15+E56*0.15+F56*0.15+G56*0.2+H56*0.2,0)</f>
        <v>93</v>
      </c>
      <c r="K56" s="72"/>
    </row>
    <row r="57" spans="1:13">
      <c r="A57" s="54" t="s">
        <v>160</v>
      </c>
      <c r="B57" s="54" t="s">
        <v>163</v>
      </c>
      <c r="C57" s="75">
        <v>95</v>
      </c>
      <c r="D57" s="36">
        <v>100</v>
      </c>
      <c r="E57" s="36">
        <v>100</v>
      </c>
      <c r="F57" s="36">
        <v>100</v>
      </c>
      <c r="G57" s="76">
        <v>85</v>
      </c>
      <c r="H57" s="74">
        <v>90</v>
      </c>
      <c r="I57" s="76">
        <f t="shared" ref="I57:I120" si="2">ROUND(C57*0.15+D57*0.15+E57*0.15+F57*0.15+G57*0.2+H57*0.2,0)</f>
        <v>94</v>
      </c>
      <c r="J57" s="76">
        <f t="shared" ref="J57:J120" si="3">ROUND(C57*0.15+D57*0.15+E57*0.15+F57*0.15+G57*0.2+H57*0.2,0)</f>
        <v>94</v>
      </c>
      <c r="K57" s="72"/>
    </row>
    <row r="58" spans="1:13">
      <c r="A58" s="54" t="s">
        <v>160</v>
      </c>
      <c r="B58" s="54" t="s">
        <v>165</v>
      </c>
      <c r="C58" s="75">
        <v>94</v>
      </c>
      <c r="D58" s="36">
        <v>100</v>
      </c>
      <c r="E58" s="36">
        <v>100</v>
      </c>
      <c r="F58" s="36">
        <v>100</v>
      </c>
      <c r="G58" s="76">
        <v>80</v>
      </c>
      <c r="H58" s="74">
        <v>90</v>
      </c>
      <c r="I58" s="76">
        <f t="shared" si="2"/>
        <v>93</v>
      </c>
      <c r="J58" s="76">
        <f t="shared" si="3"/>
        <v>93</v>
      </c>
      <c r="K58" s="72"/>
    </row>
    <row r="59" spans="1:13">
      <c r="A59" s="54" t="s">
        <v>160</v>
      </c>
      <c r="B59" s="54" t="s">
        <v>167</v>
      </c>
      <c r="C59" s="75">
        <v>95</v>
      </c>
      <c r="D59" s="36">
        <v>95</v>
      </c>
      <c r="E59" s="36">
        <v>100</v>
      </c>
      <c r="F59" s="36">
        <v>100</v>
      </c>
      <c r="G59" s="76">
        <v>80</v>
      </c>
      <c r="H59" s="74">
        <v>92</v>
      </c>
      <c r="I59" s="76">
        <f t="shared" si="2"/>
        <v>93</v>
      </c>
      <c r="J59" s="76">
        <f t="shared" si="3"/>
        <v>93</v>
      </c>
      <c r="K59" s="72"/>
    </row>
    <row r="60" spans="1:13">
      <c r="A60" s="54" t="s">
        <v>170</v>
      </c>
      <c r="B60" s="54" t="s">
        <v>171</v>
      </c>
      <c r="C60" s="75">
        <v>98</v>
      </c>
      <c r="D60" s="36">
        <v>90</v>
      </c>
      <c r="E60" s="36">
        <v>100</v>
      </c>
      <c r="F60" s="36">
        <v>100</v>
      </c>
      <c r="G60" s="76">
        <v>83</v>
      </c>
      <c r="H60" s="74">
        <v>52</v>
      </c>
      <c r="I60" s="76">
        <f t="shared" si="2"/>
        <v>85</v>
      </c>
      <c r="J60" s="76">
        <f t="shared" si="3"/>
        <v>85</v>
      </c>
      <c r="K60" s="72"/>
    </row>
    <row r="61" spans="1:13">
      <c r="A61" s="54" t="s">
        <v>170</v>
      </c>
      <c r="B61" s="54" t="s">
        <v>174</v>
      </c>
      <c r="C61" s="75">
        <v>100</v>
      </c>
      <c r="D61" s="36">
        <v>100</v>
      </c>
      <c r="E61" s="36">
        <v>100</v>
      </c>
      <c r="F61" s="36">
        <v>100</v>
      </c>
      <c r="G61" s="76">
        <v>86</v>
      </c>
      <c r="H61" s="74">
        <v>81</v>
      </c>
      <c r="I61" s="76">
        <f t="shared" si="2"/>
        <v>93</v>
      </c>
      <c r="J61" s="76">
        <f t="shared" si="3"/>
        <v>93</v>
      </c>
      <c r="K61" s="72"/>
    </row>
    <row r="62" spans="1:13">
      <c r="A62" s="54" t="s">
        <v>170</v>
      </c>
      <c r="B62" s="54" t="s">
        <v>176</v>
      </c>
      <c r="C62" s="75">
        <v>90</v>
      </c>
      <c r="D62" s="36">
        <v>65</v>
      </c>
      <c r="E62" s="36">
        <v>100</v>
      </c>
      <c r="F62" s="36">
        <v>100</v>
      </c>
      <c r="G62" s="76">
        <v>64</v>
      </c>
      <c r="H62" s="74">
        <v>82</v>
      </c>
      <c r="I62" s="76">
        <f t="shared" si="2"/>
        <v>82</v>
      </c>
      <c r="J62" s="76">
        <f t="shared" si="3"/>
        <v>82</v>
      </c>
      <c r="K62" s="72"/>
    </row>
    <row r="63" spans="1:13">
      <c r="A63" s="54" t="s">
        <v>170</v>
      </c>
      <c r="B63" s="54" t="s">
        <v>178</v>
      </c>
      <c r="C63" s="75">
        <v>100</v>
      </c>
      <c r="D63" s="36">
        <v>90</v>
      </c>
      <c r="E63" s="36">
        <v>100</v>
      </c>
      <c r="F63" s="36">
        <v>100</v>
      </c>
      <c r="G63" s="76">
        <v>100</v>
      </c>
      <c r="H63" s="74">
        <v>87</v>
      </c>
      <c r="I63" s="76">
        <f t="shared" si="2"/>
        <v>96</v>
      </c>
      <c r="J63" s="76">
        <f t="shared" si="3"/>
        <v>96</v>
      </c>
      <c r="K63" s="72"/>
    </row>
    <row r="64" spans="1:13">
      <c r="A64" s="54" t="s">
        <v>181</v>
      </c>
      <c r="B64" s="54" t="s">
        <v>182</v>
      </c>
      <c r="C64" s="75">
        <v>95</v>
      </c>
      <c r="D64" s="36">
        <v>100</v>
      </c>
      <c r="E64" s="36">
        <v>100</v>
      </c>
      <c r="F64" s="36">
        <v>100</v>
      </c>
      <c r="G64" s="76">
        <v>96</v>
      </c>
      <c r="H64" s="74">
        <v>84</v>
      </c>
      <c r="I64" s="76">
        <f t="shared" si="2"/>
        <v>95</v>
      </c>
      <c r="J64" s="76">
        <f t="shared" si="3"/>
        <v>95</v>
      </c>
      <c r="K64" s="72"/>
    </row>
    <row r="65" spans="1:11">
      <c r="A65" s="54" t="s">
        <v>181</v>
      </c>
      <c r="B65" s="54" t="s">
        <v>184</v>
      </c>
      <c r="C65" s="75">
        <v>95</v>
      </c>
      <c r="D65" s="36">
        <v>65</v>
      </c>
      <c r="E65" s="36">
        <v>100</v>
      </c>
      <c r="F65" s="36">
        <v>100</v>
      </c>
      <c r="G65" s="76">
        <v>82</v>
      </c>
      <c r="H65" s="74">
        <v>49</v>
      </c>
      <c r="I65" s="76">
        <f t="shared" si="2"/>
        <v>80</v>
      </c>
      <c r="J65" s="76">
        <f t="shared" si="3"/>
        <v>80</v>
      </c>
      <c r="K65" s="72"/>
    </row>
    <row r="66" spans="1:11">
      <c r="A66" s="54" t="s">
        <v>181</v>
      </c>
      <c r="B66" s="54" t="s">
        <v>187</v>
      </c>
      <c r="C66" s="75">
        <v>94</v>
      </c>
      <c r="D66" s="36">
        <v>90</v>
      </c>
      <c r="E66" s="36">
        <v>100</v>
      </c>
      <c r="F66" s="36">
        <v>100</v>
      </c>
      <c r="G66" s="76">
        <v>76</v>
      </c>
      <c r="H66" s="74">
        <v>26</v>
      </c>
      <c r="I66" s="76">
        <f t="shared" si="2"/>
        <v>78</v>
      </c>
      <c r="J66" s="76">
        <f t="shared" si="3"/>
        <v>78</v>
      </c>
      <c r="K66" s="72"/>
    </row>
    <row r="67" spans="1:11">
      <c r="A67" s="54" t="s">
        <v>190</v>
      </c>
      <c r="B67" s="54" t="s">
        <v>191</v>
      </c>
      <c r="C67" s="75">
        <v>97</v>
      </c>
      <c r="D67" s="36">
        <v>95</v>
      </c>
      <c r="E67" s="36">
        <v>100</v>
      </c>
      <c r="F67" s="36">
        <v>100</v>
      </c>
      <c r="G67" s="76">
        <v>51</v>
      </c>
      <c r="H67" s="74">
        <v>62</v>
      </c>
      <c r="I67" s="76">
        <f t="shared" si="2"/>
        <v>81</v>
      </c>
      <c r="J67" s="76">
        <f t="shared" si="3"/>
        <v>81</v>
      </c>
      <c r="K67" s="72"/>
    </row>
    <row r="68" spans="1:11">
      <c r="A68" s="54" t="s">
        <v>190</v>
      </c>
      <c r="B68" s="54" t="s">
        <v>193</v>
      </c>
      <c r="C68" s="75">
        <v>97</v>
      </c>
      <c r="D68" s="36">
        <v>100</v>
      </c>
      <c r="E68" s="36">
        <v>100</v>
      </c>
      <c r="F68" s="36">
        <v>100</v>
      </c>
      <c r="G68" s="76">
        <v>53</v>
      </c>
      <c r="H68" s="74">
        <v>68</v>
      </c>
      <c r="I68" s="76">
        <f t="shared" si="2"/>
        <v>84</v>
      </c>
      <c r="J68" s="76">
        <f t="shared" si="3"/>
        <v>84</v>
      </c>
      <c r="K68" s="72"/>
    </row>
    <row r="69" spans="1:11">
      <c r="A69" s="54" t="s">
        <v>190</v>
      </c>
      <c r="B69" s="54" t="s">
        <v>195</v>
      </c>
      <c r="C69" s="75">
        <v>95</v>
      </c>
      <c r="D69" s="36">
        <v>90</v>
      </c>
      <c r="E69" s="36">
        <v>100</v>
      </c>
      <c r="F69" s="36">
        <v>100</v>
      </c>
      <c r="G69" s="76">
        <v>91</v>
      </c>
      <c r="H69" s="74">
        <v>65</v>
      </c>
      <c r="I69" s="76">
        <f t="shared" si="2"/>
        <v>89</v>
      </c>
      <c r="J69" s="76">
        <f t="shared" si="3"/>
        <v>89</v>
      </c>
      <c r="K69" s="72"/>
    </row>
    <row r="70" spans="1:11">
      <c r="A70" s="54" t="s">
        <v>198</v>
      </c>
      <c r="B70" s="54" t="s">
        <v>199</v>
      </c>
      <c r="C70" s="75">
        <v>89</v>
      </c>
      <c r="D70" s="36">
        <v>100</v>
      </c>
      <c r="E70" s="36">
        <v>100</v>
      </c>
      <c r="F70" s="36">
        <v>100</v>
      </c>
      <c r="G70" s="76">
        <v>53</v>
      </c>
      <c r="H70" s="74">
        <v>75</v>
      </c>
      <c r="I70" s="76">
        <f t="shared" si="2"/>
        <v>84</v>
      </c>
      <c r="J70" s="76">
        <f t="shared" si="3"/>
        <v>84</v>
      </c>
      <c r="K70" s="72"/>
    </row>
    <row r="71" spans="1:11">
      <c r="A71" s="54" t="s">
        <v>198</v>
      </c>
      <c r="B71" s="54" t="s">
        <v>201</v>
      </c>
      <c r="C71" s="75">
        <v>99</v>
      </c>
      <c r="D71" s="36">
        <v>100</v>
      </c>
      <c r="E71" s="36">
        <v>100</v>
      </c>
      <c r="F71" s="36">
        <v>100</v>
      </c>
      <c r="G71" s="76">
        <v>100</v>
      </c>
      <c r="H71" s="74">
        <v>92</v>
      </c>
      <c r="I71" s="76">
        <f t="shared" si="2"/>
        <v>98</v>
      </c>
      <c r="J71" s="76">
        <f t="shared" si="3"/>
        <v>98</v>
      </c>
      <c r="K71" s="72"/>
    </row>
    <row r="72" spans="1:11">
      <c r="A72" s="54" t="s">
        <v>198</v>
      </c>
      <c r="B72" s="54" t="s">
        <v>203</v>
      </c>
      <c r="C72" s="75">
        <v>74</v>
      </c>
      <c r="D72" s="36">
        <v>85</v>
      </c>
      <c r="E72" s="36">
        <v>100</v>
      </c>
      <c r="F72" s="36">
        <v>100</v>
      </c>
      <c r="G72" s="76">
        <v>58</v>
      </c>
      <c r="H72" s="74">
        <v>60</v>
      </c>
      <c r="I72" s="76">
        <f t="shared" si="2"/>
        <v>77</v>
      </c>
      <c r="J72" s="76">
        <f t="shared" si="3"/>
        <v>77</v>
      </c>
      <c r="K72" s="72"/>
    </row>
    <row r="73" spans="1:11">
      <c r="A73" s="54" t="s">
        <v>198</v>
      </c>
      <c r="B73" s="54" t="s">
        <v>206</v>
      </c>
      <c r="C73" s="75">
        <v>89</v>
      </c>
      <c r="D73" s="36">
        <v>90</v>
      </c>
      <c r="E73" s="36">
        <v>100</v>
      </c>
      <c r="F73" s="36">
        <v>100</v>
      </c>
      <c r="G73" s="76">
        <v>51</v>
      </c>
      <c r="H73" s="74">
        <v>55</v>
      </c>
      <c r="I73" s="76">
        <f t="shared" si="2"/>
        <v>78</v>
      </c>
      <c r="J73" s="76">
        <f t="shared" si="3"/>
        <v>78</v>
      </c>
      <c r="K73" s="72"/>
    </row>
    <row r="74" spans="1:11">
      <c r="A74" s="54" t="s">
        <v>198</v>
      </c>
      <c r="B74" s="54" t="s">
        <v>209</v>
      </c>
      <c r="C74" s="75">
        <v>99</v>
      </c>
      <c r="D74" s="36">
        <v>100</v>
      </c>
      <c r="E74" s="36">
        <v>100</v>
      </c>
      <c r="F74" s="36">
        <v>100</v>
      </c>
      <c r="G74" s="76">
        <v>93</v>
      </c>
      <c r="H74" s="74">
        <v>80</v>
      </c>
      <c r="I74" s="76">
        <f t="shared" si="2"/>
        <v>94</v>
      </c>
      <c r="J74" s="76">
        <f t="shared" si="3"/>
        <v>94</v>
      </c>
      <c r="K74" s="72"/>
    </row>
    <row r="75" spans="1:11">
      <c r="A75" s="54" t="s">
        <v>211</v>
      </c>
      <c r="B75" s="54" t="s">
        <v>212</v>
      </c>
      <c r="C75" s="75">
        <v>100</v>
      </c>
      <c r="D75" s="36">
        <v>100</v>
      </c>
      <c r="E75" s="36">
        <v>100</v>
      </c>
      <c r="F75" s="36">
        <v>100</v>
      </c>
      <c r="G75" s="76">
        <v>100</v>
      </c>
      <c r="H75" s="74">
        <v>100</v>
      </c>
      <c r="I75" s="76">
        <f t="shared" si="2"/>
        <v>100</v>
      </c>
      <c r="J75" s="76">
        <f t="shared" si="3"/>
        <v>100</v>
      </c>
      <c r="K75" s="72"/>
    </row>
    <row r="76" spans="1:11">
      <c r="A76" s="54" t="s">
        <v>211</v>
      </c>
      <c r="B76" s="54" t="s">
        <v>214</v>
      </c>
      <c r="C76" s="75">
        <v>99</v>
      </c>
      <c r="D76" s="36">
        <v>100</v>
      </c>
      <c r="E76" s="36">
        <v>100</v>
      </c>
      <c r="F76" s="36">
        <v>100</v>
      </c>
      <c r="G76" s="76">
        <v>83</v>
      </c>
      <c r="H76" s="74">
        <v>86</v>
      </c>
      <c r="I76" s="76">
        <f t="shared" si="2"/>
        <v>94</v>
      </c>
      <c r="J76" s="76">
        <f t="shared" si="3"/>
        <v>94</v>
      </c>
      <c r="K76" s="72"/>
    </row>
    <row r="77" spans="1:11">
      <c r="A77" s="54" t="s">
        <v>211</v>
      </c>
      <c r="B77" s="54" t="s">
        <v>216</v>
      </c>
      <c r="C77" s="75">
        <v>99</v>
      </c>
      <c r="D77" s="36">
        <v>100</v>
      </c>
      <c r="E77" s="36">
        <v>100</v>
      </c>
      <c r="F77" s="36">
        <v>100</v>
      </c>
      <c r="G77" s="76">
        <v>67</v>
      </c>
      <c r="H77" s="74">
        <v>77</v>
      </c>
      <c r="I77" s="76">
        <f t="shared" si="2"/>
        <v>89</v>
      </c>
      <c r="J77" s="76">
        <f t="shared" si="3"/>
        <v>89</v>
      </c>
      <c r="K77" s="72"/>
    </row>
    <row r="78" spans="1:11">
      <c r="A78" s="54" t="s">
        <v>211</v>
      </c>
      <c r="B78" s="54" t="s">
        <v>218</v>
      </c>
      <c r="C78" s="75">
        <v>100</v>
      </c>
      <c r="D78" s="36">
        <v>100</v>
      </c>
      <c r="E78" s="36">
        <v>100</v>
      </c>
      <c r="F78" s="36">
        <v>100</v>
      </c>
      <c r="G78" s="76">
        <v>92</v>
      </c>
      <c r="H78" s="74">
        <v>79</v>
      </c>
      <c r="I78" s="76">
        <f t="shared" si="2"/>
        <v>94</v>
      </c>
      <c r="J78" s="76">
        <f t="shared" si="3"/>
        <v>94</v>
      </c>
      <c r="K78" s="72"/>
    </row>
    <row r="79" spans="1:11">
      <c r="A79" s="54" t="s">
        <v>211</v>
      </c>
      <c r="B79" s="54" t="s">
        <v>220</v>
      </c>
      <c r="C79" s="75">
        <v>90</v>
      </c>
      <c r="D79" s="36">
        <v>90</v>
      </c>
      <c r="E79" s="36">
        <v>100</v>
      </c>
      <c r="F79" s="36">
        <v>100</v>
      </c>
      <c r="G79" s="76">
        <v>68</v>
      </c>
      <c r="H79" s="74">
        <v>71</v>
      </c>
      <c r="I79" s="76">
        <f t="shared" si="2"/>
        <v>85</v>
      </c>
      <c r="J79" s="76">
        <f t="shared" si="3"/>
        <v>85</v>
      </c>
      <c r="K79" s="72"/>
    </row>
    <row r="80" spans="1:11">
      <c r="A80" s="54" t="s">
        <v>211</v>
      </c>
      <c r="B80" s="54" t="s">
        <v>223</v>
      </c>
      <c r="C80" s="75">
        <v>85</v>
      </c>
      <c r="D80" s="36">
        <v>75</v>
      </c>
      <c r="E80" s="36">
        <v>100</v>
      </c>
      <c r="F80" s="36">
        <v>100</v>
      </c>
      <c r="G80" s="76">
        <v>75</v>
      </c>
      <c r="H80" s="74">
        <v>55</v>
      </c>
      <c r="I80" s="76">
        <f t="shared" si="2"/>
        <v>80</v>
      </c>
      <c r="J80" s="76">
        <f t="shared" si="3"/>
        <v>80</v>
      </c>
      <c r="K80" s="72"/>
    </row>
    <row r="81" spans="1:13">
      <c r="A81" s="54" t="s">
        <v>211</v>
      </c>
      <c r="B81" s="54" t="s">
        <v>226</v>
      </c>
      <c r="C81" s="77">
        <v>64</v>
      </c>
      <c r="D81" s="36">
        <v>95</v>
      </c>
      <c r="E81" s="36">
        <v>100</v>
      </c>
      <c r="F81" s="36">
        <v>100</v>
      </c>
      <c r="G81" s="76">
        <v>64</v>
      </c>
      <c r="H81" s="74">
        <v>96</v>
      </c>
      <c r="I81" s="76">
        <f t="shared" si="2"/>
        <v>86</v>
      </c>
      <c r="J81" s="76">
        <f t="shared" si="3"/>
        <v>86</v>
      </c>
      <c r="K81" s="72"/>
    </row>
    <row r="82" spans="1:13">
      <c r="A82" s="54" t="s">
        <v>211</v>
      </c>
      <c r="B82" s="54" t="s">
        <v>229</v>
      </c>
      <c r="C82" s="75">
        <v>91</v>
      </c>
      <c r="D82" s="36">
        <v>100</v>
      </c>
      <c r="E82" s="36">
        <v>100</v>
      </c>
      <c r="F82" s="36">
        <v>100</v>
      </c>
      <c r="G82" s="76">
        <v>100</v>
      </c>
      <c r="H82" s="74">
        <v>81</v>
      </c>
      <c r="I82" s="76">
        <f t="shared" si="2"/>
        <v>95</v>
      </c>
      <c r="J82" s="76">
        <f t="shared" si="3"/>
        <v>95</v>
      </c>
      <c r="K82" s="72"/>
    </row>
    <row r="83" spans="1:13">
      <c r="A83" s="54" t="s">
        <v>211</v>
      </c>
      <c r="B83" s="54" t="s">
        <v>231</v>
      </c>
      <c r="C83" s="75">
        <v>100</v>
      </c>
      <c r="D83" s="36">
        <v>100</v>
      </c>
      <c r="E83" s="36">
        <v>100</v>
      </c>
      <c r="F83" s="36">
        <v>100</v>
      </c>
      <c r="G83" s="76">
        <v>80</v>
      </c>
      <c r="H83" s="74">
        <v>73</v>
      </c>
      <c r="I83" s="76">
        <f t="shared" si="2"/>
        <v>91</v>
      </c>
      <c r="J83" s="76">
        <f t="shared" si="3"/>
        <v>91</v>
      </c>
      <c r="K83" s="72"/>
    </row>
    <row r="84" spans="1:13" s="70" customFormat="1">
      <c r="A84" s="82" t="s">
        <v>211</v>
      </c>
      <c r="B84" s="82" t="s">
        <v>233</v>
      </c>
      <c r="C84" s="87">
        <v>70</v>
      </c>
      <c r="D84" s="84">
        <v>0</v>
      </c>
      <c r="E84" s="84">
        <v>100</v>
      </c>
      <c r="F84" s="84">
        <v>100</v>
      </c>
      <c r="G84" s="85">
        <v>0</v>
      </c>
      <c r="H84" s="86">
        <v>0</v>
      </c>
      <c r="I84" s="76">
        <f t="shared" si="2"/>
        <v>41</v>
      </c>
      <c r="J84" s="76">
        <f t="shared" si="3"/>
        <v>41</v>
      </c>
      <c r="K84" s="72"/>
      <c r="L84"/>
      <c r="M84"/>
    </row>
    <row r="85" spans="1:13">
      <c r="A85" s="54" t="s">
        <v>211</v>
      </c>
      <c r="B85" s="54" t="s">
        <v>235</v>
      </c>
      <c r="C85" s="75">
        <v>100</v>
      </c>
      <c r="D85" s="36">
        <v>100</v>
      </c>
      <c r="E85" s="36">
        <v>100</v>
      </c>
      <c r="F85" s="36">
        <v>100</v>
      </c>
      <c r="G85" s="76">
        <v>72</v>
      </c>
      <c r="H85" s="74">
        <v>76</v>
      </c>
      <c r="I85" s="76">
        <f t="shared" si="2"/>
        <v>90</v>
      </c>
      <c r="J85" s="76">
        <f t="shared" si="3"/>
        <v>90</v>
      </c>
      <c r="K85" s="72"/>
    </row>
    <row r="86" spans="1:13" s="70" customFormat="1">
      <c r="A86" s="82" t="s">
        <v>211</v>
      </c>
      <c r="B86" s="82" t="s">
        <v>237</v>
      </c>
      <c r="C86" s="88">
        <v>87</v>
      </c>
      <c r="D86" s="84">
        <v>49</v>
      </c>
      <c r="E86" s="84">
        <v>100</v>
      </c>
      <c r="F86" s="84">
        <v>100</v>
      </c>
      <c r="G86" s="85">
        <v>53</v>
      </c>
      <c r="H86" s="86">
        <v>25</v>
      </c>
      <c r="I86" s="76">
        <f t="shared" si="2"/>
        <v>66</v>
      </c>
      <c r="J86" s="76">
        <f t="shared" si="3"/>
        <v>66</v>
      </c>
      <c r="K86" s="72"/>
      <c r="L86"/>
      <c r="M86"/>
    </row>
    <row r="87" spans="1:13">
      <c r="A87" s="54" t="s">
        <v>211</v>
      </c>
      <c r="B87" s="54" t="s">
        <v>239</v>
      </c>
      <c r="C87" s="75">
        <v>94</v>
      </c>
      <c r="D87" s="36">
        <v>100</v>
      </c>
      <c r="E87" s="36">
        <v>100</v>
      </c>
      <c r="F87" s="36">
        <v>100</v>
      </c>
      <c r="G87" s="76">
        <v>83</v>
      </c>
      <c r="H87" s="74">
        <v>81</v>
      </c>
      <c r="I87" s="76">
        <f t="shared" si="2"/>
        <v>92</v>
      </c>
      <c r="J87" s="76">
        <f t="shared" si="3"/>
        <v>92</v>
      </c>
      <c r="K87" s="72"/>
    </row>
    <row r="88" spans="1:13">
      <c r="A88" s="54" t="s">
        <v>211</v>
      </c>
      <c r="B88" s="54" t="s">
        <v>241</v>
      </c>
      <c r="C88" s="75">
        <v>100</v>
      </c>
      <c r="D88" s="36">
        <v>100</v>
      </c>
      <c r="E88" s="36">
        <v>100</v>
      </c>
      <c r="F88" s="36">
        <v>100</v>
      </c>
      <c r="G88" s="76">
        <v>89</v>
      </c>
      <c r="H88" s="74">
        <v>88</v>
      </c>
      <c r="I88" s="76">
        <f t="shared" si="2"/>
        <v>95</v>
      </c>
      <c r="J88" s="76">
        <f t="shared" si="3"/>
        <v>95</v>
      </c>
      <c r="K88" s="72"/>
    </row>
    <row r="89" spans="1:13">
      <c r="A89" s="54" t="s">
        <v>211</v>
      </c>
      <c r="B89" s="54" t="s">
        <v>243</v>
      </c>
      <c r="C89" s="75">
        <v>100</v>
      </c>
      <c r="D89" s="36">
        <v>100</v>
      </c>
      <c r="E89" s="36">
        <v>100</v>
      </c>
      <c r="F89" s="36">
        <v>100</v>
      </c>
      <c r="G89" s="76">
        <v>58.8</v>
      </c>
      <c r="H89" s="74">
        <v>83</v>
      </c>
      <c r="I89" s="76">
        <f t="shared" si="2"/>
        <v>88</v>
      </c>
      <c r="J89" s="76">
        <f t="shared" si="3"/>
        <v>88</v>
      </c>
      <c r="K89" s="72"/>
    </row>
    <row r="90" spans="1:13">
      <c r="A90" s="54" t="s">
        <v>211</v>
      </c>
      <c r="B90" s="54" t="s">
        <v>245</v>
      </c>
      <c r="C90" s="75">
        <v>70</v>
      </c>
      <c r="D90" s="36">
        <v>85</v>
      </c>
      <c r="E90" s="36">
        <v>100</v>
      </c>
      <c r="F90" s="36">
        <v>100</v>
      </c>
      <c r="G90" s="76">
        <v>46.9</v>
      </c>
      <c r="H90" s="74">
        <v>82</v>
      </c>
      <c r="I90" s="76">
        <f t="shared" si="2"/>
        <v>79</v>
      </c>
      <c r="J90" s="76">
        <f t="shared" si="3"/>
        <v>79</v>
      </c>
      <c r="K90" s="72"/>
    </row>
    <row r="91" spans="1:13">
      <c r="A91" s="54" t="s">
        <v>211</v>
      </c>
      <c r="B91" s="54" t="s">
        <v>247</v>
      </c>
      <c r="C91" s="75">
        <v>77</v>
      </c>
      <c r="D91" s="36">
        <v>35</v>
      </c>
      <c r="E91" s="36">
        <v>100</v>
      </c>
      <c r="F91" s="36">
        <v>100</v>
      </c>
      <c r="G91" s="76">
        <v>54</v>
      </c>
      <c r="H91" s="74">
        <v>85</v>
      </c>
      <c r="I91" s="76">
        <f t="shared" si="2"/>
        <v>75</v>
      </c>
      <c r="J91" s="76">
        <f t="shared" si="3"/>
        <v>75</v>
      </c>
      <c r="K91" s="72"/>
    </row>
    <row r="92" spans="1:13">
      <c r="A92" s="54" t="s">
        <v>211</v>
      </c>
      <c r="B92" s="54" t="s">
        <v>250</v>
      </c>
      <c r="C92" s="75">
        <v>99</v>
      </c>
      <c r="D92" s="36">
        <v>90</v>
      </c>
      <c r="E92" s="36">
        <v>100</v>
      </c>
      <c r="F92" s="36">
        <v>100</v>
      </c>
      <c r="G92" s="76">
        <v>65</v>
      </c>
      <c r="H92" s="74">
        <v>64</v>
      </c>
      <c r="I92" s="76">
        <f t="shared" si="2"/>
        <v>84</v>
      </c>
      <c r="J92" s="76">
        <f t="shared" si="3"/>
        <v>84</v>
      </c>
      <c r="K92" s="72"/>
    </row>
    <row r="93" spans="1:13">
      <c r="A93" s="54" t="s">
        <v>211</v>
      </c>
      <c r="B93" s="54" t="s">
        <v>253</v>
      </c>
      <c r="C93" s="75">
        <v>90</v>
      </c>
      <c r="D93" s="36">
        <v>85</v>
      </c>
      <c r="E93" s="36">
        <v>100</v>
      </c>
      <c r="F93" s="36">
        <v>100</v>
      </c>
      <c r="G93" s="76">
        <v>76</v>
      </c>
      <c r="H93" s="74">
        <v>52</v>
      </c>
      <c r="I93" s="76">
        <f t="shared" si="2"/>
        <v>82</v>
      </c>
      <c r="J93" s="76">
        <f t="shared" si="3"/>
        <v>82</v>
      </c>
      <c r="K93" s="72"/>
    </row>
    <row r="94" spans="1:13" s="70" customFormat="1">
      <c r="A94" s="82" t="s">
        <v>211</v>
      </c>
      <c r="B94" s="82" t="s">
        <v>256</v>
      </c>
      <c r="C94" s="87">
        <v>100</v>
      </c>
      <c r="D94" s="84">
        <v>0</v>
      </c>
      <c r="E94" s="84">
        <v>100</v>
      </c>
      <c r="F94" s="84">
        <v>100</v>
      </c>
      <c r="G94" s="85">
        <v>41</v>
      </c>
      <c r="H94" s="86">
        <v>0</v>
      </c>
      <c r="I94" s="76">
        <f t="shared" si="2"/>
        <v>53</v>
      </c>
      <c r="J94" s="76">
        <f t="shared" si="3"/>
        <v>53</v>
      </c>
      <c r="K94" s="72"/>
      <c r="L94"/>
      <c r="M94"/>
    </row>
    <row r="95" spans="1:13">
      <c r="A95" s="54" t="s">
        <v>211</v>
      </c>
      <c r="B95" s="54" t="s">
        <v>258</v>
      </c>
      <c r="C95" s="75">
        <v>100</v>
      </c>
      <c r="D95" s="36">
        <v>88</v>
      </c>
      <c r="E95" s="36">
        <v>100</v>
      </c>
      <c r="F95" s="36">
        <v>100</v>
      </c>
      <c r="G95" s="76">
        <v>90</v>
      </c>
      <c r="H95" s="74">
        <v>96</v>
      </c>
      <c r="I95" s="76">
        <f t="shared" si="2"/>
        <v>95</v>
      </c>
      <c r="J95" s="76">
        <f t="shared" si="3"/>
        <v>95</v>
      </c>
      <c r="K95" s="72"/>
    </row>
    <row r="96" spans="1:13">
      <c r="A96" s="54" t="s">
        <v>211</v>
      </c>
      <c r="B96" s="54" t="s">
        <v>261</v>
      </c>
      <c r="C96" s="75">
        <v>89</v>
      </c>
      <c r="D96" s="36">
        <v>89</v>
      </c>
      <c r="E96" s="36">
        <v>100</v>
      </c>
      <c r="F96" s="36">
        <v>100</v>
      </c>
      <c r="G96" s="76">
        <v>37</v>
      </c>
      <c r="H96" s="74">
        <v>79</v>
      </c>
      <c r="I96" s="76">
        <f t="shared" si="2"/>
        <v>80</v>
      </c>
      <c r="J96" s="76">
        <f t="shared" si="3"/>
        <v>80</v>
      </c>
      <c r="K96" s="72"/>
    </row>
    <row r="97" spans="1:13">
      <c r="A97" s="54" t="s">
        <v>211</v>
      </c>
      <c r="B97" s="54" t="s">
        <v>263</v>
      </c>
      <c r="C97" s="75">
        <v>100</v>
      </c>
      <c r="D97" s="36">
        <v>100</v>
      </c>
      <c r="E97" s="36">
        <v>100</v>
      </c>
      <c r="F97" s="36">
        <v>100</v>
      </c>
      <c r="G97" s="76">
        <v>100</v>
      </c>
      <c r="H97" s="74">
        <v>98</v>
      </c>
      <c r="I97" s="76">
        <f t="shared" si="2"/>
        <v>100</v>
      </c>
      <c r="J97" s="76">
        <f t="shared" si="3"/>
        <v>100</v>
      </c>
      <c r="K97" s="72"/>
    </row>
    <row r="98" spans="1:13">
      <c r="A98" s="54" t="s">
        <v>211</v>
      </c>
      <c r="B98" s="54" t="s">
        <v>265</v>
      </c>
      <c r="C98" s="75">
        <v>100</v>
      </c>
      <c r="D98" s="36">
        <v>100</v>
      </c>
      <c r="E98" s="36">
        <v>100</v>
      </c>
      <c r="F98" s="36">
        <v>100</v>
      </c>
      <c r="G98" s="76">
        <v>91</v>
      </c>
      <c r="H98" s="74">
        <v>94</v>
      </c>
      <c r="I98" s="76">
        <f t="shared" si="2"/>
        <v>97</v>
      </c>
      <c r="J98" s="76">
        <f t="shared" si="3"/>
        <v>97</v>
      </c>
      <c r="K98" s="72"/>
    </row>
    <row r="99" spans="1:13">
      <c r="A99" s="54" t="s">
        <v>211</v>
      </c>
      <c r="B99" s="54" t="s">
        <v>267</v>
      </c>
      <c r="C99" s="75">
        <v>100</v>
      </c>
      <c r="D99" s="36">
        <v>100</v>
      </c>
      <c r="E99" s="36">
        <v>100</v>
      </c>
      <c r="F99" s="36">
        <v>100</v>
      </c>
      <c r="G99" s="76">
        <v>88</v>
      </c>
      <c r="H99" s="74">
        <v>91</v>
      </c>
      <c r="I99" s="76">
        <f t="shared" si="2"/>
        <v>96</v>
      </c>
      <c r="J99" s="76">
        <f t="shared" si="3"/>
        <v>96</v>
      </c>
      <c r="K99" s="72"/>
    </row>
    <row r="100" spans="1:13">
      <c r="A100" s="54" t="s">
        <v>211</v>
      </c>
      <c r="B100" s="54" t="s">
        <v>269</v>
      </c>
      <c r="C100" s="77">
        <v>87</v>
      </c>
      <c r="D100" s="36">
        <v>100</v>
      </c>
      <c r="E100" s="36">
        <v>100</v>
      </c>
      <c r="F100" s="36">
        <v>100</v>
      </c>
      <c r="G100" s="76">
        <v>80</v>
      </c>
      <c r="H100" s="74">
        <v>97</v>
      </c>
      <c r="I100" s="76">
        <f t="shared" si="2"/>
        <v>93</v>
      </c>
      <c r="J100" s="76">
        <f t="shared" si="3"/>
        <v>93</v>
      </c>
      <c r="K100" s="72"/>
    </row>
    <row r="101" spans="1:13">
      <c r="A101" s="54" t="s">
        <v>211</v>
      </c>
      <c r="B101" s="54" t="s">
        <v>271</v>
      </c>
      <c r="C101" s="75">
        <v>95</v>
      </c>
      <c r="D101" s="36">
        <v>100</v>
      </c>
      <c r="E101" s="36">
        <v>100</v>
      </c>
      <c r="F101" s="36">
        <v>100</v>
      </c>
      <c r="G101" s="76">
        <v>66</v>
      </c>
      <c r="H101" s="74">
        <v>66</v>
      </c>
      <c r="I101" s="76">
        <f t="shared" si="2"/>
        <v>86</v>
      </c>
      <c r="J101" s="76">
        <f t="shared" si="3"/>
        <v>86</v>
      </c>
      <c r="K101" s="72"/>
    </row>
    <row r="102" spans="1:13">
      <c r="A102" s="54" t="s">
        <v>211</v>
      </c>
      <c r="B102" s="54" t="s">
        <v>273</v>
      </c>
      <c r="C102" s="75">
        <v>100</v>
      </c>
      <c r="D102" s="36">
        <v>100</v>
      </c>
      <c r="E102" s="36">
        <v>100</v>
      </c>
      <c r="F102" s="36">
        <v>100</v>
      </c>
      <c r="G102" s="76">
        <v>90</v>
      </c>
      <c r="H102" s="74">
        <v>88</v>
      </c>
      <c r="I102" s="76">
        <f t="shared" si="2"/>
        <v>96</v>
      </c>
      <c r="J102" s="76">
        <f t="shared" si="3"/>
        <v>96</v>
      </c>
      <c r="K102" s="72"/>
    </row>
    <row r="103" spans="1:13">
      <c r="A103" s="54" t="s">
        <v>211</v>
      </c>
      <c r="B103" s="54" t="s">
        <v>275</v>
      </c>
      <c r="C103" s="75">
        <v>94</v>
      </c>
      <c r="D103" s="36">
        <v>100</v>
      </c>
      <c r="E103" s="36">
        <v>100</v>
      </c>
      <c r="F103" s="36">
        <v>100</v>
      </c>
      <c r="G103" s="76">
        <v>81</v>
      </c>
      <c r="H103" s="74">
        <v>94</v>
      </c>
      <c r="I103" s="76">
        <f t="shared" si="2"/>
        <v>94</v>
      </c>
      <c r="J103" s="76">
        <f t="shared" si="3"/>
        <v>94</v>
      </c>
      <c r="K103" s="72"/>
    </row>
    <row r="104" spans="1:13">
      <c r="A104" s="54" t="s">
        <v>211</v>
      </c>
      <c r="B104" s="54" t="s">
        <v>277</v>
      </c>
      <c r="C104" s="75">
        <v>99</v>
      </c>
      <c r="D104" s="36">
        <v>100</v>
      </c>
      <c r="E104" s="36">
        <v>100</v>
      </c>
      <c r="F104" s="36">
        <v>100</v>
      </c>
      <c r="G104" s="76">
        <v>100</v>
      </c>
      <c r="H104" s="74">
        <v>90</v>
      </c>
      <c r="I104" s="76">
        <f t="shared" si="2"/>
        <v>98</v>
      </c>
      <c r="J104" s="76">
        <f t="shared" si="3"/>
        <v>98</v>
      </c>
      <c r="K104" s="72"/>
    </row>
    <row r="105" spans="1:13">
      <c r="A105" s="54" t="s">
        <v>211</v>
      </c>
      <c r="B105" s="54" t="s">
        <v>279</v>
      </c>
      <c r="C105" s="75">
        <v>93</v>
      </c>
      <c r="D105" s="36">
        <v>100</v>
      </c>
      <c r="E105" s="36">
        <v>100</v>
      </c>
      <c r="F105" s="36">
        <v>100</v>
      </c>
      <c r="G105" s="76">
        <v>48</v>
      </c>
      <c r="H105" s="74">
        <v>77</v>
      </c>
      <c r="I105" s="76">
        <f t="shared" si="2"/>
        <v>84</v>
      </c>
      <c r="J105" s="76">
        <f t="shared" si="3"/>
        <v>84</v>
      </c>
      <c r="K105" s="72"/>
    </row>
    <row r="106" spans="1:13">
      <c r="A106" s="54" t="s">
        <v>211</v>
      </c>
      <c r="B106" s="54" t="s">
        <v>281</v>
      </c>
      <c r="C106" s="75">
        <v>97</v>
      </c>
      <c r="D106" s="36">
        <v>100</v>
      </c>
      <c r="E106" s="36">
        <v>100</v>
      </c>
      <c r="F106" s="36">
        <v>100</v>
      </c>
      <c r="G106" s="76">
        <v>69</v>
      </c>
      <c r="H106" s="74">
        <v>76</v>
      </c>
      <c r="I106" s="76">
        <f t="shared" si="2"/>
        <v>89</v>
      </c>
      <c r="J106" s="76">
        <f t="shared" si="3"/>
        <v>89</v>
      </c>
      <c r="K106" s="72"/>
    </row>
    <row r="107" spans="1:13">
      <c r="A107" s="54" t="s">
        <v>211</v>
      </c>
      <c r="B107" s="54" t="s">
        <v>283</v>
      </c>
      <c r="C107" s="75">
        <v>94</v>
      </c>
      <c r="D107" s="36">
        <v>100</v>
      </c>
      <c r="E107" s="36">
        <v>100</v>
      </c>
      <c r="F107" s="36">
        <v>100</v>
      </c>
      <c r="G107" s="76">
        <v>100</v>
      </c>
      <c r="H107" s="74">
        <v>91</v>
      </c>
      <c r="I107" s="76">
        <f t="shared" si="2"/>
        <v>97</v>
      </c>
      <c r="J107" s="76">
        <f t="shared" si="3"/>
        <v>97</v>
      </c>
      <c r="K107" s="72"/>
    </row>
    <row r="108" spans="1:13">
      <c r="A108" s="54" t="s">
        <v>285</v>
      </c>
      <c r="B108" s="54" t="s">
        <v>286</v>
      </c>
      <c r="C108" s="75">
        <v>100</v>
      </c>
      <c r="D108" s="36">
        <v>100</v>
      </c>
      <c r="E108" s="36">
        <v>100</v>
      </c>
      <c r="F108" s="36">
        <v>100</v>
      </c>
      <c r="G108" s="76">
        <v>81</v>
      </c>
      <c r="H108" s="74">
        <v>70</v>
      </c>
      <c r="I108" s="76">
        <f t="shared" si="2"/>
        <v>90</v>
      </c>
      <c r="J108" s="76">
        <f t="shared" si="3"/>
        <v>90</v>
      </c>
      <c r="K108" s="72"/>
    </row>
    <row r="109" spans="1:13">
      <c r="A109" s="54" t="s">
        <v>285</v>
      </c>
      <c r="B109" s="54" t="s">
        <v>288</v>
      </c>
      <c r="C109" s="75">
        <v>93</v>
      </c>
      <c r="D109" s="36">
        <v>100</v>
      </c>
      <c r="E109" s="36">
        <v>100</v>
      </c>
      <c r="F109" s="36">
        <v>100</v>
      </c>
      <c r="G109" s="76">
        <v>53.9</v>
      </c>
      <c r="H109" s="74">
        <v>97</v>
      </c>
      <c r="I109" s="76">
        <f t="shared" si="2"/>
        <v>89</v>
      </c>
      <c r="J109" s="76">
        <f t="shared" si="3"/>
        <v>89</v>
      </c>
      <c r="K109" s="72"/>
    </row>
    <row r="110" spans="1:13">
      <c r="A110" s="54" t="s">
        <v>285</v>
      </c>
      <c r="B110" s="54" t="s">
        <v>290</v>
      </c>
      <c r="C110" s="75">
        <v>95</v>
      </c>
      <c r="D110" s="36">
        <v>90</v>
      </c>
      <c r="E110" s="36">
        <v>100</v>
      </c>
      <c r="F110" s="36">
        <v>100</v>
      </c>
      <c r="G110" s="76">
        <v>53.199999999999996</v>
      </c>
      <c r="H110" s="74">
        <v>77</v>
      </c>
      <c r="I110" s="76">
        <f t="shared" si="2"/>
        <v>84</v>
      </c>
      <c r="J110" s="76">
        <f t="shared" si="3"/>
        <v>84</v>
      </c>
      <c r="K110" s="72"/>
    </row>
    <row r="111" spans="1:13">
      <c r="A111" s="54" t="s">
        <v>285</v>
      </c>
      <c r="B111" s="54" t="s">
        <v>293</v>
      </c>
      <c r="C111" s="75">
        <v>95</v>
      </c>
      <c r="D111" s="36">
        <v>75</v>
      </c>
      <c r="E111" s="36">
        <v>100</v>
      </c>
      <c r="F111" s="36">
        <v>100</v>
      </c>
      <c r="G111" s="76">
        <v>54</v>
      </c>
      <c r="H111" s="74">
        <v>46</v>
      </c>
      <c r="I111" s="76">
        <f t="shared" si="2"/>
        <v>76</v>
      </c>
      <c r="J111" s="76">
        <f t="shared" si="3"/>
        <v>76</v>
      </c>
      <c r="K111" s="72"/>
    </row>
    <row r="112" spans="1:13" s="70" customFormat="1">
      <c r="A112" s="82" t="s">
        <v>285</v>
      </c>
      <c r="B112" s="82" t="s">
        <v>296</v>
      </c>
      <c r="C112" s="88">
        <v>79</v>
      </c>
      <c r="D112" s="84">
        <v>0</v>
      </c>
      <c r="E112" s="84">
        <v>100</v>
      </c>
      <c r="F112" s="84">
        <v>100</v>
      </c>
      <c r="G112" s="85">
        <v>21</v>
      </c>
      <c r="H112" s="86">
        <v>0</v>
      </c>
      <c r="I112" s="76">
        <f t="shared" si="2"/>
        <v>46</v>
      </c>
      <c r="J112" s="76">
        <f t="shared" si="3"/>
        <v>46</v>
      </c>
      <c r="K112" s="72"/>
      <c r="L112"/>
      <c r="M112"/>
    </row>
    <row r="113" spans="1:13">
      <c r="A113" s="54" t="s">
        <v>285</v>
      </c>
      <c r="B113" s="54" t="s">
        <v>298</v>
      </c>
      <c r="C113" s="75">
        <v>100</v>
      </c>
      <c r="D113" s="36">
        <v>90</v>
      </c>
      <c r="E113" s="36">
        <v>100</v>
      </c>
      <c r="F113" s="36">
        <v>100</v>
      </c>
      <c r="G113" s="76">
        <v>72</v>
      </c>
      <c r="H113" s="74">
        <v>67</v>
      </c>
      <c r="I113" s="76">
        <f t="shared" si="2"/>
        <v>86</v>
      </c>
      <c r="J113" s="76">
        <f t="shared" si="3"/>
        <v>86</v>
      </c>
      <c r="K113" s="72"/>
    </row>
    <row r="114" spans="1:13">
      <c r="A114" s="54" t="s">
        <v>285</v>
      </c>
      <c r="B114" s="54" t="s">
        <v>303</v>
      </c>
      <c r="C114" s="75">
        <v>100</v>
      </c>
      <c r="D114" s="36">
        <v>100</v>
      </c>
      <c r="E114" s="36">
        <v>100</v>
      </c>
      <c r="F114" s="36">
        <v>100</v>
      </c>
      <c r="G114" s="76">
        <v>90</v>
      </c>
      <c r="H114" s="74">
        <v>93</v>
      </c>
      <c r="I114" s="76">
        <f t="shared" si="2"/>
        <v>97</v>
      </c>
      <c r="J114" s="76">
        <f t="shared" si="3"/>
        <v>97</v>
      </c>
      <c r="K114" s="72"/>
    </row>
    <row r="115" spans="1:13">
      <c r="A115" s="54" t="s">
        <v>285</v>
      </c>
      <c r="B115" s="54" t="s">
        <v>305</v>
      </c>
      <c r="C115" s="75">
        <v>100</v>
      </c>
      <c r="D115" s="36">
        <v>100</v>
      </c>
      <c r="E115" s="36">
        <v>100</v>
      </c>
      <c r="F115" s="36">
        <v>100</v>
      </c>
      <c r="G115" s="76">
        <v>72</v>
      </c>
      <c r="H115" s="74">
        <v>96</v>
      </c>
      <c r="I115" s="76">
        <f t="shared" si="2"/>
        <v>94</v>
      </c>
      <c r="J115" s="76">
        <f t="shared" si="3"/>
        <v>94</v>
      </c>
      <c r="K115" s="72"/>
    </row>
    <row r="116" spans="1:13">
      <c r="A116" s="54" t="s">
        <v>285</v>
      </c>
      <c r="B116" s="54" t="s">
        <v>307</v>
      </c>
      <c r="C116" s="77">
        <v>74</v>
      </c>
      <c r="D116" s="36">
        <v>85</v>
      </c>
      <c r="E116" s="36">
        <v>100</v>
      </c>
      <c r="F116" s="36">
        <v>100</v>
      </c>
      <c r="G116" s="76">
        <v>67</v>
      </c>
      <c r="H116" s="74">
        <v>77</v>
      </c>
      <c r="I116" s="76">
        <f t="shared" si="2"/>
        <v>83</v>
      </c>
      <c r="J116" s="76">
        <f t="shared" si="3"/>
        <v>83</v>
      </c>
      <c r="K116" s="72"/>
    </row>
    <row r="117" spans="1:13">
      <c r="A117" s="54" t="s">
        <v>285</v>
      </c>
      <c r="B117" s="54" t="s">
        <v>310</v>
      </c>
      <c r="C117" s="75">
        <v>97</v>
      </c>
      <c r="D117" s="36">
        <v>100</v>
      </c>
      <c r="E117" s="36">
        <v>100</v>
      </c>
      <c r="F117" s="36">
        <v>100</v>
      </c>
      <c r="G117" s="76">
        <v>58</v>
      </c>
      <c r="H117" s="74">
        <v>90</v>
      </c>
      <c r="I117" s="76">
        <f t="shared" si="2"/>
        <v>89</v>
      </c>
      <c r="J117" s="76">
        <f t="shared" si="3"/>
        <v>89</v>
      </c>
      <c r="K117" s="72"/>
    </row>
    <row r="118" spans="1:13">
      <c r="A118" s="54" t="s">
        <v>285</v>
      </c>
      <c r="B118" s="54" t="s">
        <v>312</v>
      </c>
      <c r="C118" s="75">
        <v>100</v>
      </c>
      <c r="D118" s="36">
        <v>100</v>
      </c>
      <c r="E118" s="36">
        <v>100</v>
      </c>
      <c r="F118" s="36">
        <v>100</v>
      </c>
      <c r="G118" s="76">
        <v>80</v>
      </c>
      <c r="H118" s="74">
        <v>50</v>
      </c>
      <c r="I118" s="76">
        <f t="shared" si="2"/>
        <v>86</v>
      </c>
      <c r="J118" s="76">
        <f t="shared" si="3"/>
        <v>86</v>
      </c>
      <c r="K118" s="72"/>
    </row>
    <row r="119" spans="1:13">
      <c r="A119" s="54" t="s">
        <v>285</v>
      </c>
      <c r="B119" s="54" t="s">
        <v>314</v>
      </c>
      <c r="C119" s="75">
        <v>100</v>
      </c>
      <c r="D119" s="36">
        <v>100</v>
      </c>
      <c r="E119" s="36">
        <v>100</v>
      </c>
      <c r="F119" s="36">
        <v>100</v>
      </c>
      <c r="G119" s="76">
        <v>62.3</v>
      </c>
      <c r="H119" s="74">
        <v>92</v>
      </c>
      <c r="I119" s="76">
        <f t="shared" si="2"/>
        <v>91</v>
      </c>
      <c r="J119" s="76">
        <f t="shared" si="3"/>
        <v>91</v>
      </c>
      <c r="K119" s="72"/>
    </row>
    <row r="120" spans="1:13">
      <c r="A120" s="54" t="s">
        <v>285</v>
      </c>
      <c r="B120" s="54" t="s">
        <v>316</v>
      </c>
      <c r="C120" s="75">
        <v>98</v>
      </c>
      <c r="D120" s="36">
        <v>100</v>
      </c>
      <c r="E120" s="36">
        <v>100</v>
      </c>
      <c r="F120" s="36">
        <v>100</v>
      </c>
      <c r="G120" s="76">
        <v>90</v>
      </c>
      <c r="H120" s="74">
        <v>83</v>
      </c>
      <c r="I120" s="76">
        <f t="shared" si="2"/>
        <v>94</v>
      </c>
      <c r="J120" s="76">
        <f t="shared" si="3"/>
        <v>94</v>
      </c>
      <c r="K120" s="72"/>
    </row>
    <row r="121" spans="1:13">
      <c r="A121" s="54" t="s">
        <v>285</v>
      </c>
      <c r="B121" s="54" t="s">
        <v>318</v>
      </c>
      <c r="C121" s="75">
        <v>100</v>
      </c>
      <c r="D121" s="36">
        <v>100</v>
      </c>
      <c r="E121" s="36">
        <v>100</v>
      </c>
      <c r="F121" s="36">
        <v>100</v>
      </c>
      <c r="G121" s="76">
        <v>70</v>
      </c>
      <c r="H121" s="74">
        <v>92</v>
      </c>
      <c r="I121" s="76">
        <f t="shared" ref="I121:I133" si="4">ROUND(C121*0.15+D121*0.15+E121*0.15+F121*0.15+G121*0.2+H121*0.2,0)</f>
        <v>92</v>
      </c>
      <c r="J121" s="76">
        <f t="shared" ref="J121:J133" si="5">ROUND(C121*0.15+D121*0.15+E121*0.15+F121*0.15+G121*0.2+H121*0.2,0)</f>
        <v>92</v>
      </c>
      <c r="K121" s="72"/>
    </row>
    <row r="122" spans="1:13">
      <c r="A122" s="54" t="s">
        <v>323</v>
      </c>
      <c r="B122" s="54" t="s">
        <v>324</v>
      </c>
      <c r="C122" s="75">
        <v>93</v>
      </c>
      <c r="D122" s="36">
        <v>95</v>
      </c>
      <c r="E122" s="36">
        <v>100</v>
      </c>
      <c r="F122" s="36">
        <v>100</v>
      </c>
      <c r="G122" s="76">
        <v>66</v>
      </c>
      <c r="H122" s="74">
        <v>73</v>
      </c>
      <c r="I122" s="76">
        <f t="shared" si="4"/>
        <v>86</v>
      </c>
      <c r="J122" s="76">
        <f t="shared" si="5"/>
        <v>86</v>
      </c>
      <c r="K122" s="72"/>
    </row>
    <row r="123" spans="1:13">
      <c r="A123" s="54" t="s">
        <v>323</v>
      </c>
      <c r="B123" s="54" t="s">
        <v>327</v>
      </c>
      <c r="C123" s="75">
        <v>89</v>
      </c>
      <c r="D123" s="36">
        <v>90</v>
      </c>
      <c r="E123" s="36">
        <v>100</v>
      </c>
      <c r="F123" s="36">
        <v>100</v>
      </c>
      <c r="G123" s="76">
        <v>86</v>
      </c>
      <c r="H123" s="74">
        <v>53</v>
      </c>
      <c r="I123" s="76">
        <f t="shared" si="4"/>
        <v>85</v>
      </c>
      <c r="J123" s="76">
        <f t="shared" si="5"/>
        <v>85</v>
      </c>
      <c r="K123" s="72"/>
    </row>
    <row r="124" spans="1:13" s="69" customFormat="1">
      <c r="A124" s="54" t="s">
        <v>323</v>
      </c>
      <c r="B124" s="54" t="s">
        <v>330</v>
      </c>
      <c r="C124" s="75">
        <v>60</v>
      </c>
      <c r="D124" s="36">
        <v>90</v>
      </c>
      <c r="E124" s="36">
        <v>100</v>
      </c>
      <c r="F124" s="36">
        <v>100</v>
      </c>
      <c r="G124" s="76">
        <v>77</v>
      </c>
      <c r="H124" s="74">
        <v>50</v>
      </c>
      <c r="I124" s="76">
        <f t="shared" si="4"/>
        <v>78</v>
      </c>
      <c r="J124" s="76">
        <f t="shared" si="5"/>
        <v>78</v>
      </c>
      <c r="K124" s="72"/>
      <c r="L124"/>
      <c r="M124"/>
    </row>
    <row r="125" spans="1:13">
      <c r="A125" s="54" t="s">
        <v>323</v>
      </c>
      <c r="B125" s="54" t="s">
        <v>332</v>
      </c>
      <c r="C125" s="75">
        <v>89</v>
      </c>
      <c r="D125" s="36">
        <v>90</v>
      </c>
      <c r="E125" s="36">
        <v>100</v>
      </c>
      <c r="F125" s="36">
        <v>100</v>
      </c>
      <c r="G125" s="76">
        <v>78</v>
      </c>
      <c r="H125" s="74">
        <v>51</v>
      </c>
      <c r="I125" s="76">
        <f t="shared" si="4"/>
        <v>83</v>
      </c>
      <c r="J125" s="76">
        <f t="shared" si="5"/>
        <v>83</v>
      </c>
      <c r="K125" s="72"/>
    </row>
    <row r="126" spans="1:13">
      <c r="A126" s="54" t="s">
        <v>335</v>
      </c>
      <c r="B126" s="54" t="s">
        <v>336</v>
      </c>
      <c r="C126" s="75">
        <v>85</v>
      </c>
      <c r="D126" s="36">
        <v>40</v>
      </c>
      <c r="E126" s="36">
        <v>100</v>
      </c>
      <c r="F126" s="36">
        <v>100</v>
      </c>
      <c r="G126" s="76">
        <v>88</v>
      </c>
      <c r="H126" s="74">
        <v>53</v>
      </c>
      <c r="I126" s="76">
        <f t="shared" si="4"/>
        <v>77</v>
      </c>
      <c r="J126" s="76">
        <f t="shared" si="5"/>
        <v>77</v>
      </c>
      <c r="K126" s="72"/>
    </row>
    <row r="127" spans="1:13">
      <c r="A127" s="54" t="s">
        <v>335</v>
      </c>
      <c r="B127" s="54" t="s">
        <v>339</v>
      </c>
      <c r="C127" s="75">
        <v>95</v>
      </c>
      <c r="D127" s="36">
        <v>85</v>
      </c>
      <c r="E127" s="36">
        <v>100</v>
      </c>
      <c r="F127" s="36">
        <v>100</v>
      </c>
      <c r="G127" s="76">
        <v>78</v>
      </c>
      <c r="H127" s="74">
        <v>66</v>
      </c>
      <c r="I127" s="76">
        <f t="shared" si="4"/>
        <v>86</v>
      </c>
      <c r="J127" s="76">
        <f t="shared" si="5"/>
        <v>86</v>
      </c>
      <c r="K127" s="72"/>
    </row>
    <row r="128" spans="1:13">
      <c r="A128" s="54" t="s">
        <v>335</v>
      </c>
      <c r="B128" s="54" t="s">
        <v>342</v>
      </c>
      <c r="C128" s="75">
        <v>89</v>
      </c>
      <c r="D128" s="36">
        <v>100</v>
      </c>
      <c r="E128" s="36">
        <v>100</v>
      </c>
      <c r="F128" s="36">
        <v>100</v>
      </c>
      <c r="G128" s="76">
        <v>84</v>
      </c>
      <c r="H128" s="74">
        <v>70</v>
      </c>
      <c r="I128" s="76">
        <f t="shared" si="4"/>
        <v>89</v>
      </c>
      <c r="J128" s="76">
        <f t="shared" si="5"/>
        <v>89</v>
      </c>
      <c r="K128" s="72"/>
    </row>
    <row r="129" spans="1:11">
      <c r="A129" s="54" t="s">
        <v>335</v>
      </c>
      <c r="B129" s="54" t="s">
        <v>344</v>
      </c>
      <c r="C129" s="75">
        <v>100</v>
      </c>
      <c r="D129" s="36">
        <v>100</v>
      </c>
      <c r="E129" s="36">
        <v>100</v>
      </c>
      <c r="F129" s="36">
        <v>100</v>
      </c>
      <c r="G129" s="76">
        <v>65</v>
      </c>
      <c r="H129" s="74">
        <v>40</v>
      </c>
      <c r="I129" s="76">
        <f t="shared" si="4"/>
        <v>81</v>
      </c>
      <c r="J129" s="76">
        <f t="shared" si="5"/>
        <v>81</v>
      </c>
      <c r="K129" s="72"/>
    </row>
    <row r="130" spans="1:11">
      <c r="A130" s="54" t="s">
        <v>335</v>
      </c>
      <c r="B130" s="54" t="s">
        <v>346</v>
      </c>
      <c r="C130" s="75">
        <v>100</v>
      </c>
      <c r="D130" s="36">
        <v>90</v>
      </c>
      <c r="E130" s="36">
        <v>100</v>
      </c>
      <c r="F130" s="36">
        <v>100</v>
      </c>
      <c r="G130" s="76">
        <v>66</v>
      </c>
      <c r="H130" s="74">
        <v>80</v>
      </c>
      <c r="I130" s="76">
        <f t="shared" si="4"/>
        <v>88</v>
      </c>
      <c r="J130" s="76">
        <f t="shared" si="5"/>
        <v>88</v>
      </c>
      <c r="K130" s="72"/>
    </row>
    <row r="131" spans="1:11">
      <c r="A131" s="54" t="s">
        <v>335</v>
      </c>
      <c r="B131" s="54" t="s">
        <v>349</v>
      </c>
      <c r="C131" s="75">
        <v>90</v>
      </c>
      <c r="D131" s="36">
        <v>100</v>
      </c>
      <c r="E131" s="36">
        <v>100</v>
      </c>
      <c r="F131" s="36">
        <v>100</v>
      </c>
      <c r="G131" s="76">
        <v>83</v>
      </c>
      <c r="H131" s="74">
        <v>85</v>
      </c>
      <c r="I131" s="76">
        <f t="shared" si="4"/>
        <v>92</v>
      </c>
      <c r="J131" s="76">
        <f t="shared" si="5"/>
        <v>92</v>
      </c>
      <c r="K131" s="72"/>
    </row>
    <row r="132" spans="1:11">
      <c r="A132" s="54" t="s">
        <v>351</v>
      </c>
      <c r="B132" s="54" t="s">
        <v>352</v>
      </c>
      <c r="C132" s="75">
        <v>100</v>
      </c>
      <c r="D132" s="36">
        <v>65</v>
      </c>
      <c r="E132" s="36">
        <v>100</v>
      </c>
      <c r="F132" s="36">
        <v>100</v>
      </c>
      <c r="G132" s="76">
        <v>65</v>
      </c>
      <c r="H132" s="74">
        <v>43</v>
      </c>
      <c r="I132" s="76">
        <f t="shared" si="4"/>
        <v>76</v>
      </c>
      <c r="J132" s="76">
        <f t="shared" si="5"/>
        <v>76</v>
      </c>
      <c r="K132" s="72"/>
    </row>
    <row r="133" spans="1:11">
      <c r="A133" s="54" t="s">
        <v>355</v>
      </c>
      <c r="B133" s="54" t="s">
        <v>356</v>
      </c>
      <c r="C133" s="75">
        <v>100</v>
      </c>
      <c r="D133" s="36">
        <v>100</v>
      </c>
      <c r="E133" s="36">
        <v>100</v>
      </c>
      <c r="F133" s="36">
        <v>100</v>
      </c>
      <c r="G133" s="76">
        <v>67.199999999999989</v>
      </c>
      <c r="H133" s="74">
        <v>89</v>
      </c>
      <c r="I133" s="76">
        <f t="shared" si="4"/>
        <v>91</v>
      </c>
      <c r="J133" s="76">
        <f t="shared" si="5"/>
        <v>91</v>
      </c>
      <c r="K133" s="72"/>
    </row>
    <row r="134" spans="1:11">
      <c r="A134" s="40"/>
      <c r="B134" s="40"/>
      <c r="C134" s="40"/>
      <c r="D134" s="7"/>
      <c r="E134" s="66"/>
      <c r="F134" s="66"/>
      <c r="G134" s="66"/>
      <c r="H134" s="66"/>
      <c r="I134" s="66"/>
      <c r="J134" s="66"/>
    </row>
    <row r="135" spans="1:11">
      <c r="A135" s="40"/>
      <c r="B135" s="40" t="s">
        <v>804</v>
      </c>
      <c r="C135" s="7">
        <f>COUNTIF(C2:C133,"&gt;0")</f>
        <v>126</v>
      </c>
      <c r="D135" s="7">
        <f>COUNTIF(D2:D133,"&gt;0")</f>
        <v>111</v>
      </c>
      <c r="E135" s="66"/>
      <c r="F135" s="66"/>
      <c r="G135" s="66">
        <f>COUNTIF(G2:G133,"&gt;0")</f>
        <v>122</v>
      </c>
      <c r="H135" s="66">
        <f>COUNTIF(H2:H133,"&gt;0")</f>
        <v>114</v>
      </c>
      <c r="I135" s="40">
        <f>COUNTIF(I2:I133,"&gt;0")</f>
        <v>132</v>
      </c>
      <c r="J135" s="40">
        <f>COUNTIF(J2:J133,"&gt;0")</f>
        <v>132</v>
      </c>
    </row>
    <row r="136" spans="1:11">
      <c r="A136" s="40"/>
      <c r="B136" s="40" t="s">
        <v>830</v>
      </c>
      <c r="C136" s="63">
        <f>SUM(C2:C133)/C135</f>
        <v>91.698412698412696</v>
      </c>
      <c r="D136" s="63">
        <f>SUM(D2:D133)/D135</f>
        <v>91.27927927927928</v>
      </c>
      <c r="E136" s="66"/>
      <c r="F136" s="66"/>
      <c r="G136" s="68">
        <f t="shared" ref="G136:H136" si="6">SUM(G2:G133)/G135</f>
        <v>69.635245901639351</v>
      </c>
      <c r="H136" s="68">
        <f t="shared" si="6"/>
        <v>71.938596491228068</v>
      </c>
      <c r="I136" s="68">
        <f>SUM(I2:I133)/I135</f>
        <v>79.954545454545453</v>
      </c>
      <c r="J136" s="68">
        <f>SUM(J2:J133)/J135</f>
        <v>81.590909090909093</v>
      </c>
    </row>
    <row r="137" spans="1:11">
      <c r="A137" s="54"/>
      <c r="B137" s="54"/>
      <c r="C137" s="54"/>
    </row>
    <row r="138" spans="1:11">
      <c r="A138" s="54"/>
      <c r="B138" s="54"/>
      <c r="C138" s="54"/>
    </row>
    <row r="139" spans="1:11">
      <c r="A139" s="54"/>
      <c r="B139" s="54"/>
      <c r="C139" s="54"/>
    </row>
    <row r="140" spans="1:11">
      <c r="A140" s="54"/>
      <c r="B140" s="54"/>
      <c r="C140" s="54"/>
    </row>
    <row r="141" spans="1:11">
      <c r="A141" s="54"/>
      <c r="B141" s="54"/>
      <c r="C141" s="54"/>
    </row>
    <row r="142" spans="1:11">
      <c r="A142" s="54"/>
      <c r="B142" s="54"/>
      <c r="C142" s="54"/>
    </row>
    <row r="143" spans="1:11">
      <c r="A143" s="54"/>
      <c r="B143" s="54"/>
      <c r="C143" s="54"/>
    </row>
    <row r="144" spans="1:11">
      <c r="A144" s="54"/>
      <c r="B144" s="54"/>
      <c r="C144" s="54"/>
    </row>
    <row r="145" spans="1:3">
      <c r="A145" s="54"/>
      <c r="B145" s="54"/>
      <c r="C145" s="54"/>
    </row>
    <row r="146" spans="1:3">
      <c r="A146" s="54"/>
      <c r="B146" s="54"/>
      <c r="C146" s="54"/>
    </row>
    <row r="147" spans="1:3">
      <c r="A147" s="54"/>
      <c r="B147" s="54"/>
      <c r="C147" s="54"/>
    </row>
    <row r="148" spans="1:3">
      <c r="A148" s="54"/>
      <c r="B148" s="54"/>
      <c r="C148" s="54"/>
    </row>
    <row r="149" spans="1:3">
      <c r="A149" s="54"/>
      <c r="B149" s="54"/>
      <c r="C149" s="54"/>
    </row>
    <row r="150" spans="1:3">
      <c r="A150" s="54"/>
      <c r="B150" s="54"/>
      <c r="C150" s="54"/>
    </row>
    <row r="151" spans="1:3">
      <c r="A151" s="54"/>
      <c r="B151" s="54"/>
      <c r="C151" s="54"/>
    </row>
    <row r="152" spans="1:3">
      <c r="A152" s="54"/>
      <c r="B152" s="54"/>
      <c r="C152" s="54"/>
    </row>
    <row r="153" spans="1:3">
      <c r="A153" s="54"/>
      <c r="B153" s="54"/>
      <c r="C153" s="54"/>
    </row>
    <row r="154" spans="1:3">
      <c r="A154" s="54"/>
      <c r="B154" s="54"/>
      <c r="C154" s="54"/>
    </row>
    <row r="155" spans="1:3">
      <c r="A155" s="54"/>
      <c r="B155" s="54"/>
      <c r="C155" s="54"/>
    </row>
    <row r="156" spans="1:3">
      <c r="A156" s="54"/>
      <c r="B156" s="54"/>
      <c r="C156" s="54"/>
    </row>
    <row r="157" spans="1:3">
      <c r="A157" s="54"/>
      <c r="B157" s="54"/>
      <c r="C157" s="54"/>
    </row>
    <row r="158" spans="1:3">
      <c r="A158" s="54"/>
      <c r="B158" s="54"/>
      <c r="C158" s="54"/>
    </row>
    <row r="159" spans="1:3">
      <c r="A159" s="54"/>
      <c r="B159" s="54"/>
      <c r="C159" s="54"/>
    </row>
    <row r="160" spans="1:3">
      <c r="A160" s="54"/>
      <c r="B160" s="54"/>
      <c r="C160" s="54"/>
    </row>
    <row r="161" spans="1:3">
      <c r="A161" s="54"/>
      <c r="B161" s="54"/>
      <c r="C161" s="54"/>
    </row>
    <row r="162" spans="1:3">
      <c r="A162" s="54"/>
      <c r="B162" s="54"/>
      <c r="C162" s="54"/>
    </row>
    <row r="163" spans="1:3">
      <c r="A163" s="54"/>
      <c r="B163" s="54"/>
      <c r="C163" s="54"/>
    </row>
    <row r="164" spans="1:3">
      <c r="A164" s="54"/>
      <c r="B164" s="54"/>
      <c r="C164" s="54"/>
    </row>
    <row r="165" spans="1:3">
      <c r="A165" s="54"/>
      <c r="B165" s="54"/>
      <c r="C165" s="54"/>
    </row>
    <row r="166" spans="1:3">
      <c r="A166" s="54"/>
      <c r="B166" s="54"/>
      <c r="C166" s="54"/>
    </row>
    <row r="167" spans="1:3">
      <c r="A167" s="54"/>
      <c r="B167" s="54"/>
      <c r="C167" s="54"/>
    </row>
    <row r="168" spans="1:3">
      <c r="A168" s="54"/>
      <c r="B168" s="54"/>
      <c r="C168" s="54"/>
    </row>
    <row r="169" spans="1:3">
      <c r="A169" s="54"/>
      <c r="B169" s="54"/>
      <c r="C169" s="54"/>
    </row>
    <row r="170" spans="1:3">
      <c r="A170" s="54"/>
      <c r="B170" s="54"/>
      <c r="C170" s="54"/>
    </row>
    <row r="171" spans="1:3">
      <c r="A171" s="54"/>
      <c r="B171" s="54"/>
      <c r="C171" s="54"/>
    </row>
    <row r="172" spans="1:3">
      <c r="A172" s="54"/>
      <c r="B172" s="54"/>
      <c r="C172" s="54"/>
    </row>
    <row r="173" spans="1:3">
      <c r="A173" s="54"/>
      <c r="B173" s="54"/>
      <c r="C173" s="54"/>
    </row>
    <row r="174" spans="1:3">
      <c r="A174" s="54"/>
      <c r="B174" s="54"/>
      <c r="C174" s="54"/>
    </row>
    <row r="175" spans="1:3">
      <c r="A175" s="54"/>
      <c r="B175" s="54"/>
      <c r="C175" s="54"/>
    </row>
    <row r="176" spans="1:3">
      <c r="A176" s="54"/>
      <c r="B176" s="54"/>
      <c r="C176" s="54"/>
    </row>
    <row r="177" spans="1:3">
      <c r="A177" s="54"/>
      <c r="B177" s="54"/>
      <c r="C177" s="54"/>
    </row>
    <row r="178" spans="1:3">
      <c r="A178" s="54"/>
      <c r="B178" s="54"/>
      <c r="C178" s="54"/>
    </row>
    <row r="179" spans="1:3">
      <c r="A179" s="54"/>
      <c r="B179" s="54"/>
      <c r="C179" s="54"/>
    </row>
    <row r="180" spans="1:3">
      <c r="A180" s="54"/>
      <c r="B180" s="54"/>
      <c r="C180" s="54"/>
    </row>
    <row r="181" spans="1:3">
      <c r="A181" s="54"/>
      <c r="B181" s="54"/>
      <c r="C181" s="54"/>
    </row>
    <row r="182" spans="1:3">
      <c r="A182" s="54"/>
      <c r="B182" s="54"/>
      <c r="C182" s="54"/>
    </row>
    <row r="183" spans="1:3">
      <c r="A183" s="54"/>
      <c r="B183" s="54"/>
      <c r="C183" s="54"/>
    </row>
    <row r="184" spans="1:3">
      <c r="A184" s="54"/>
      <c r="B184" s="54"/>
      <c r="C184" s="54"/>
    </row>
    <row r="185" spans="1:3">
      <c r="A185" s="54"/>
      <c r="B185" s="54"/>
      <c r="C185" s="54"/>
    </row>
    <row r="186" spans="1:3">
      <c r="A186" s="54"/>
      <c r="B186" s="54"/>
      <c r="C186" s="54"/>
    </row>
    <row r="187" spans="1:3">
      <c r="A187" s="54"/>
      <c r="B187" s="54"/>
      <c r="C187" s="54"/>
    </row>
    <row r="188" spans="1:3">
      <c r="A188" s="54"/>
      <c r="B188" s="54"/>
      <c r="C188" s="54"/>
    </row>
    <row r="189" spans="1:3">
      <c r="A189" s="54"/>
      <c r="B189" s="54"/>
      <c r="C189" s="54"/>
    </row>
    <row r="190" spans="1:3">
      <c r="A190" s="54"/>
      <c r="B190" s="54"/>
      <c r="C190" s="54"/>
    </row>
    <row r="191" spans="1:3">
      <c r="A191" s="54"/>
      <c r="B191" s="54"/>
      <c r="C191" s="54"/>
    </row>
    <row r="192" spans="1:3">
      <c r="A192" s="54"/>
      <c r="B192" s="54"/>
      <c r="C192" s="54"/>
    </row>
    <row r="193" spans="1:3">
      <c r="A193" s="54"/>
      <c r="B193" s="54"/>
      <c r="C193" s="54"/>
    </row>
    <row r="194" spans="1:3">
      <c r="A194" s="54"/>
      <c r="B194" s="54"/>
      <c r="C194" s="54"/>
    </row>
    <row r="195" spans="1:3">
      <c r="A195" s="54"/>
      <c r="B195" s="54"/>
      <c r="C195" s="54"/>
    </row>
    <row r="196" spans="1:3">
      <c r="A196" s="54"/>
      <c r="B196" s="54"/>
      <c r="C196" s="54"/>
    </row>
    <row r="197" spans="1:3">
      <c r="A197" s="54"/>
      <c r="B197" s="54"/>
      <c r="C197" s="54"/>
    </row>
    <row r="198" spans="1:3">
      <c r="A198" s="54"/>
      <c r="B198" s="54"/>
      <c r="C198" s="54"/>
    </row>
    <row r="199" spans="1:3">
      <c r="A199" s="54"/>
      <c r="B199" s="54"/>
      <c r="C199" s="54"/>
    </row>
    <row r="200" spans="1:3">
      <c r="A200" s="54"/>
      <c r="B200" s="54"/>
      <c r="C200" s="54"/>
    </row>
    <row r="201" spans="1:3">
      <c r="A201" s="54"/>
      <c r="B201" s="54"/>
      <c r="C201" s="54"/>
    </row>
    <row r="202" spans="1:3">
      <c r="A202" s="54"/>
      <c r="B202" s="54"/>
      <c r="C202" s="54"/>
    </row>
    <row r="203" spans="1:3">
      <c r="A203" s="54"/>
      <c r="B203" s="54"/>
      <c r="C203" s="54"/>
    </row>
    <row r="204" spans="1:3">
      <c r="A204" s="54"/>
      <c r="B204" s="54"/>
      <c r="C204" s="54"/>
    </row>
    <row r="205" spans="1:3">
      <c r="A205" s="54"/>
      <c r="B205" s="54"/>
      <c r="C205" s="54"/>
    </row>
    <row r="206" spans="1:3">
      <c r="A206" s="54"/>
      <c r="B206" s="54"/>
      <c r="C206" s="54"/>
    </row>
    <row r="207" spans="1:3">
      <c r="A207" s="54"/>
      <c r="B207" s="54"/>
      <c r="C207" s="54"/>
    </row>
    <row r="208" spans="1:3">
      <c r="A208" s="54"/>
      <c r="B208" s="54"/>
      <c r="C208" s="54"/>
    </row>
    <row r="209" spans="1:3">
      <c r="A209" s="54"/>
      <c r="B209" s="54"/>
      <c r="C209" s="54"/>
    </row>
    <row r="210" spans="1:3">
      <c r="A210" s="54"/>
      <c r="B210" s="54"/>
      <c r="C210" s="54"/>
    </row>
    <row r="211" spans="1:3">
      <c r="A211" s="54"/>
      <c r="B211" s="54"/>
      <c r="C211" s="54"/>
    </row>
    <row r="212" spans="1:3">
      <c r="A212" s="54"/>
      <c r="B212" s="54"/>
      <c r="C212" s="54"/>
    </row>
    <row r="213" spans="1:3">
      <c r="A213" s="54"/>
      <c r="B213" s="54"/>
      <c r="C213" s="54"/>
    </row>
    <row r="214" spans="1:3">
      <c r="A214" s="54"/>
      <c r="B214" s="54"/>
      <c r="C214" s="54"/>
    </row>
    <row r="215" spans="1:3">
      <c r="A215" s="54"/>
      <c r="B215" s="54"/>
      <c r="C215" s="54"/>
    </row>
    <row r="216" spans="1:3">
      <c r="A216" s="54"/>
      <c r="B216" s="54"/>
      <c r="C216" s="54"/>
    </row>
    <row r="217" spans="1:3">
      <c r="A217" s="54"/>
      <c r="B217" s="54"/>
      <c r="C217" s="54"/>
    </row>
    <row r="218" spans="1:3">
      <c r="A218" s="54"/>
      <c r="B218" s="54"/>
      <c r="C218" s="54"/>
    </row>
    <row r="219" spans="1:3">
      <c r="A219" s="54"/>
      <c r="B219" s="54"/>
      <c r="C219" s="54"/>
    </row>
    <row r="220" spans="1:3">
      <c r="A220" s="54"/>
      <c r="B220" s="54"/>
      <c r="C220" s="54"/>
    </row>
    <row r="221" spans="1:3">
      <c r="A221" s="54"/>
      <c r="B221" s="54"/>
      <c r="C221" s="54"/>
    </row>
    <row r="222" spans="1:3">
      <c r="A222" s="54"/>
      <c r="B222" s="54"/>
      <c r="C222" s="54"/>
    </row>
    <row r="223" spans="1:3">
      <c r="A223" s="54"/>
      <c r="B223" s="54"/>
      <c r="C223" s="54"/>
    </row>
    <row r="224" spans="1:3">
      <c r="A224" s="54"/>
      <c r="B224" s="54"/>
      <c r="C224" s="54"/>
    </row>
    <row r="225" spans="1:3">
      <c r="A225" s="54"/>
      <c r="B225" s="54"/>
      <c r="C225" s="54"/>
    </row>
    <row r="226" spans="1:3">
      <c r="A226" s="54"/>
      <c r="B226" s="54"/>
      <c r="C226" s="54"/>
    </row>
    <row r="227" spans="1:3">
      <c r="A227" s="54"/>
      <c r="B227" s="54"/>
      <c r="C227" s="54"/>
    </row>
    <row r="228" spans="1:3">
      <c r="A228" s="54"/>
      <c r="B228" s="54"/>
      <c r="C228" s="54"/>
    </row>
    <row r="229" spans="1:3">
      <c r="A229" s="54"/>
      <c r="B229" s="54"/>
      <c r="C229" s="54"/>
    </row>
    <row r="230" spans="1:3">
      <c r="A230" s="54"/>
      <c r="B230" s="54"/>
      <c r="C230" s="54"/>
    </row>
    <row r="231" spans="1:3">
      <c r="A231" s="54"/>
      <c r="B231" s="54"/>
      <c r="C231" s="54"/>
    </row>
    <row r="232" spans="1:3">
      <c r="A232" s="54"/>
      <c r="B232" s="54"/>
      <c r="C232" s="54"/>
    </row>
    <row r="233" spans="1:3">
      <c r="A233" s="54"/>
      <c r="B233" s="54"/>
      <c r="C233" s="54"/>
    </row>
    <row r="234" spans="1:3">
      <c r="A234" s="54"/>
      <c r="B234" s="54"/>
      <c r="C234" s="54"/>
    </row>
    <row r="235" spans="1:3">
      <c r="A235" s="54"/>
      <c r="B235" s="54"/>
      <c r="C235" s="54"/>
    </row>
    <row r="236" spans="1:3">
      <c r="A236" s="54"/>
      <c r="B236" s="54"/>
      <c r="C236" s="54"/>
    </row>
    <row r="237" spans="1:3">
      <c r="A237" s="54"/>
      <c r="B237" s="54"/>
      <c r="C237" s="54"/>
    </row>
    <row r="238" spans="1:3">
      <c r="A238" s="54"/>
      <c r="B238" s="54"/>
      <c r="C238" s="54"/>
    </row>
    <row r="239" spans="1:3">
      <c r="A239" s="54"/>
      <c r="B239" s="54"/>
      <c r="C239" s="54"/>
    </row>
    <row r="240" spans="1:3">
      <c r="A240" s="54"/>
      <c r="B240" s="54"/>
      <c r="C240" s="54"/>
    </row>
    <row r="241" spans="1:3">
      <c r="A241" s="54"/>
      <c r="B241" s="54"/>
      <c r="C241" s="54"/>
    </row>
    <row r="242" spans="1:3">
      <c r="A242" s="54"/>
      <c r="B242" s="54"/>
      <c r="C242" s="54"/>
    </row>
    <row r="243" spans="1:3">
      <c r="A243" s="54"/>
      <c r="B243" s="54"/>
      <c r="C243" s="54"/>
    </row>
    <row r="244" spans="1:3">
      <c r="A244" s="54"/>
      <c r="B244" s="54"/>
      <c r="C244" s="54"/>
    </row>
    <row r="245" spans="1:3">
      <c r="A245" s="54"/>
      <c r="B245" s="54"/>
      <c r="C245" s="54"/>
    </row>
    <row r="246" spans="1:3">
      <c r="A246" s="54"/>
      <c r="B246" s="54"/>
      <c r="C246" s="54"/>
    </row>
    <row r="247" spans="1:3">
      <c r="A247" s="54"/>
      <c r="B247" s="54"/>
      <c r="C247" s="54"/>
    </row>
    <row r="248" spans="1:3">
      <c r="A248" s="54"/>
      <c r="B248" s="54"/>
      <c r="C248" s="54"/>
    </row>
    <row r="249" spans="1:3">
      <c r="A249" s="54"/>
      <c r="B249" s="54"/>
      <c r="C249" s="54"/>
    </row>
    <row r="250" spans="1:3">
      <c r="A250" s="54"/>
      <c r="B250" s="54"/>
      <c r="C250" s="54"/>
    </row>
    <row r="251" spans="1:3">
      <c r="A251" s="54"/>
      <c r="B251" s="54"/>
      <c r="C251" s="54"/>
    </row>
    <row r="252" spans="1:3">
      <c r="A252" s="54"/>
      <c r="B252" s="54"/>
      <c r="C252" s="54"/>
    </row>
    <row r="253" spans="1:3">
      <c r="A253" s="54"/>
      <c r="B253" s="54"/>
      <c r="C253" s="54"/>
    </row>
    <row r="254" spans="1:3">
      <c r="A254" s="54"/>
      <c r="B254" s="54"/>
      <c r="C254" s="54"/>
    </row>
    <row r="255" spans="1:3">
      <c r="A255" s="54"/>
      <c r="B255" s="54"/>
      <c r="C255" s="54"/>
    </row>
    <row r="256" spans="1:3">
      <c r="A256" s="54"/>
      <c r="B256" s="54"/>
      <c r="C256" s="54"/>
    </row>
    <row r="257" spans="1:3">
      <c r="A257" s="54"/>
      <c r="B257" s="54"/>
      <c r="C257" s="54"/>
    </row>
    <row r="258" spans="1:3">
      <c r="A258" s="54"/>
      <c r="B258" s="54"/>
      <c r="C258" s="54"/>
    </row>
    <row r="259" spans="1:3">
      <c r="A259" s="54"/>
      <c r="B259" s="54"/>
      <c r="C259" s="54"/>
    </row>
    <row r="260" spans="1:3">
      <c r="A260" s="54"/>
      <c r="B260" s="54"/>
      <c r="C260" s="54"/>
    </row>
    <row r="261" spans="1:3">
      <c r="A261" s="54"/>
      <c r="B261" s="54"/>
      <c r="C261" s="54"/>
    </row>
    <row r="262" spans="1:3">
      <c r="A262" s="54"/>
      <c r="B262" s="54"/>
      <c r="C262" s="54"/>
    </row>
    <row r="263" spans="1:3">
      <c r="A263" s="54"/>
      <c r="B263" s="54"/>
      <c r="C263" s="54"/>
    </row>
    <row r="264" spans="1:3">
      <c r="A264" s="54"/>
      <c r="B264" s="54"/>
      <c r="C264" s="54"/>
    </row>
    <row r="265" spans="1:3">
      <c r="A265" s="54"/>
      <c r="B265" s="54"/>
      <c r="C265" s="54"/>
    </row>
    <row r="266" spans="1:3">
      <c r="A266" s="54"/>
      <c r="B266" s="54"/>
      <c r="C266" s="54"/>
    </row>
    <row r="267" spans="1:3">
      <c r="A267" s="54"/>
      <c r="B267" s="54"/>
      <c r="C267" s="54"/>
    </row>
    <row r="268" spans="1:3">
      <c r="A268" s="54"/>
      <c r="B268" s="54"/>
      <c r="C268" s="54"/>
    </row>
    <row r="269" spans="1:3">
      <c r="A269" s="54"/>
      <c r="B269" s="54"/>
      <c r="C269" s="54"/>
    </row>
    <row r="270" spans="1:3">
      <c r="A270" s="54"/>
      <c r="B270" s="54"/>
      <c r="C270" s="54"/>
    </row>
    <row r="271" spans="1:3">
      <c r="A271" s="54"/>
      <c r="B271" s="54"/>
      <c r="C271" s="54"/>
    </row>
    <row r="272" spans="1:3">
      <c r="A272" s="54"/>
      <c r="B272" s="54"/>
      <c r="C272" s="54"/>
    </row>
    <row r="273" spans="1:3">
      <c r="A273" s="54"/>
      <c r="B273" s="54"/>
      <c r="C273" s="54"/>
    </row>
    <row r="274" spans="1:3">
      <c r="A274" s="54"/>
      <c r="B274" s="54"/>
      <c r="C274" s="54"/>
    </row>
    <row r="275" spans="1:3">
      <c r="A275" s="54"/>
      <c r="B275" s="54"/>
      <c r="C275" s="54"/>
    </row>
    <row r="276" spans="1:3">
      <c r="A276" s="54"/>
      <c r="B276" s="54"/>
      <c r="C276" s="54"/>
    </row>
    <row r="277" spans="1:3">
      <c r="A277" s="54"/>
      <c r="B277" s="54"/>
      <c r="C277" s="54"/>
    </row>
    <row r="278" spans="1:3">
      <c r="A278" s="54"/>
      <c r="B278" s="54"/>
      <c r="C278" s="54"/>
    </row>
    <row r="279" spans="1:3">
      <c r="A279" s="54"/>
      <c r="B279" s="54"/>
      <c r="C279" s="54"/>
    </row>
    <row r="280" spans="1:3">
      <c r="A280" s="54"/>
      <c r="B280" s="54"/>
      <c r="C280" s="54"/>
    </row>
    <row r="281" spans="1:3">
      <c r="A281" s="54"/>
      <c r="B281" s="54"/>
      <c r="C281" s="54"/>
    </row>
    <row r="282" spans="1:3">
      <c r="A282" s="54"/>
      <c r="B282" s="54"/>
      <c r="C282" s="54"/>
    </row>
    <row r="283" spans="1:3">
      <c r="A283" s="54"/>
      <c r="B283" s="54"/>
      <c r="C283" s="54"/>
    </row>
    <row r="284" spans="1:3">
      <c r="A284" s="54"/>
      <c r="B284" s="54"/>
      <c r="C284" s="54"/>
    </row>
    <row r="285" spans="1:3">
      <c r="A285" s="54"/>
      <c r="B285" s="54"/>
      <c r="C285" s="54"/>
    </row>
    <row r="286" spans="1:3">
      <c r="A286" s="54"/>
      <c r="B286" s="54"/>
      <c r="C286" s="54"/>
    </row>
    <row r="287" spans="1:3">
      <c r="A287" s="54"/>
      <c r="B287" s="54"/>
      <c r="C287" s="54"/>
    </row>
    <row r="288" spans="1:3">
      <c r="A288" s="54"/>
      <c r="B288" s="54"/>
      <c r="C288" s="54"/>
    </row>
    <row r="289" spans="1:3">
      <c r="A289" s="54"/>
      <c r="B289" s="54"/>
      <c r="C289" s="54"/>
    </row>
    <row r="290" spans="1:3">
      <c r="A290" s="54"/>
      <c r="B290" s="54"/>
      <c r="C290" s="54"/>
    </row>
    <row r="291" spans="1:3">
      <c r="A291" s="54"/>
      <c r="B291" s="54"/>
      <c r="C291" s="54"/>
    </row>
    <row r="292" spans="1:3">
      <c r="A292" s="54"/>
      <c r="B292" s="54"/>
      <c r="C292" s="54"/>
    </row>
    <row r="293" spans="1:3">
      <c r="A293" s="54"/>
      <c r="B293" s="54"/>
      <c r="C293" s="54"/>
    </row>
    <row r="294" spans="1:3">
      <c r="A294" s="54"/>
      <c r="B294" s="54"/>
      <c r="C294" s="54"/>
    </row>
    <row r="295" spans="1:3">
      <c r="A295" s="54"/>
      <c r="B295" s="54"/>
      <c r="C295" s="54"/>
    </row>
    <row r="296" spans="1:3">
      <c r="A296" s="54"/>
      <c r="B296" s="54"/>
      <c r="C296" s="54"/>
    </row>
    <row r="297" spans="1:3">
      <c r="A297" s="54"/>
      <c r="B297" s="54"/>
      <c r="C297" s="54"/>
    </row>
    <row r="298" spans="1:3">
      <c r="A298" s="54"/>
      <c r="B298" s="54"/>
      <c r="C298" s="54"/>
    </row>
    <row r="299" spans="1:3">
      <c r="A299" s="54"/>
      <c r="B299" s="54"/>
      <c r="C299" s="54"/>
    </row>
    <row r="300" spans="1:3">
      <c r="A300" s="54"/>
      <c r="B300" s="54"/>
      <c r="C300" s="54"/>
    </row>
    <row r="301" spans="1:3">
      <c r="A301" s="54"/>
      <c r="B301" s="54"/>
      <c r="C301" s="54"/>
    </row>
    <row r="302" spans="1:3">
      <c r="A302" s="54"/>
      <c r="B302" s="54"/>
      <c r="C302" s="54"/>
    </row>
    <row r="303" spans="1:3">
      <c r="A303" s="54"/>
      <c r="B303" s="54"/>
      <c r="C303" s="54"/>
    </row>
    <row r="304" spans="1:3">
      <c r="A304" s="54"/>
      <c r="B304" s="54"/>
      <c r="C304" s="54"/>
    </row>
    <row r="305" spans="1:3">
      <c r="A305" s="54"/>
      <c r="B305" s="54"/>
      <c r="C305" s="54"/>
    </row>
    <row r="306" spans="1:3">
      <c r="A306" s="54"/>
      <c r="B306" s="54"/>
      <c r="C306" s="54"/>
    </row>
    <row r="307" spans="1:3">
      <c r="A307" s="54"/>
      <c r="B307" s="54"/>
      <c r="C307" s="54"/>
    </row>
    <row r="308" spans="1:3">
      <c r="A308" s="54"/>
      <c r="B308" s="54"/>
      <c r="C308" s="54"/>
    </row>
    <row r="309" spans="1:3">
      <c r="A309" s="54"/>
      <c r="B309" s="54"/>
      <c r="C309" s="54"/>
    </row>
    <row r="310" spans="1:3">
      <c r="A310" s="54"/>
      <c r="B310" s="54"/>
      <c r="C310" s="54"/>
    </row>
    <row r="311" spans="1:3">
      <c r="A311" s="54"/>
      <c r="B311" s="54"/>
      <c r="C311" s="54"/>
    </row>
    <row r="312" spans="1:3">
      <c r="A312" s="54"/>
      <c r="B312" s="54"/>
      <c r="C312" s="54"/>
    </row>
    <row r="313" spans="1:3">
      <c r="A313" s="54"/>
      <c r="B313" s="54"/>
      <c r="C313" s="54"/>
    </row>
    <row r="314" spans="1:3">
      <c r="A314" s="54"/>
      <c r="B314" s="54"/>
      <c r="C314" s="54"/>
    </row>
    <row r="315" spans="1:3">
      <c r="A315" s="54"/>
      <c r="B315" s="54"/>
      <c r="C315" s="54"/>
    </row>
    <row r="316" spans="1:3">
      <c r="A316" s="54"/>
      <c r="B316" s="54"/>
      <c r="C316" s="54"/>
    </row>
    <row r="317" spans="1:3">
      <c r="A317" s="54"/>
      <c r="B317" s="54"/>
      <c r="C317" s="54"/>
    </row>
    <row r="318" spans="1:3">
      <c r="A318" s="54"/>
      <c r="B318" s="54"/>
      <c r="C318" s="54"/>
    </row>
    <row r="319" spans="1:3">
      <c r="A319" s="54"/>
      <c r="B319" s="54"/>
      <c r="C319" s="54"/>
    </row>
    <row r="320" spans="1:3">
      <c r="A320" s="54"/>
      <c r="B320" s="54"/>
      <c r="C320" s="54"/>
    </row>
    <row r="321" spans="1:3">
      <c r="A321" s="54"/>
      <c r="B321" s="54"/>
      <c r="C321" s="54"/>
    </row>
    <row r="322" spans="1:3">
      <c r="A322" s="54"/>
      <c r="B322" s="54"/>
      <c r="C322" s="54"/>
    </row>
    <row r="323" spans="1:3">
      <c r="A323" s="54"/>
      <c r="B323" s="54"/>
      <c r="C323" s="54"/>
    </row>
    <row r="324" spans="1:3">
      <c r="A324" s="54"/>
      <c r="B324" s="54"/>
      <c r="C324" s="54"/>
    </row>
    <row r="325" spans="1:3">
      <c r="A325" s="54"/>
      <c r="B325" s="54"/>
      <c r="C325" s="54"/>
    </row>
    <row r="326" spans="1:3">
      <c r="A326" s="54"/>
      <c r="B326" s="54"/>
      <c r="C326" s="54"/>
    </row>
    <row r="327" spans="1:3">
      <c r="A327" s="54"/>
      <c r="B327" s="54"/>
      <c r="C327" s="54"/>
    </row>
    <row r="328" spans="1:3">
      <c r="A328" s="54"/>
      <c r="B328" s="54"/>
      <c r="C328" s="54"/>
    </row>
    <row r="329" spans="1:3">
      <c r="A329" s="54"/>
      <c r="B329" s="54"/>
      <c r="C329" s="54"/>
    </row>
    <row r="330" spans="1:3">
      <c r="A330" s="54"/>
      <c r="B330" s="54"/>
      <c r="C330" s="54"/>
    </row>
    <row r="331" spans="1:3">
      <c r="A331" s="54"/>
      <c r="B331" s="54"/>
      <c r="C331" s="54"/>
    </row>
    <row r="332" spans="1:3">
      <c r="A332" s="54"/>
      <c r="B332" s="54"/>
      <c r="C332" s="54"/>
    </row>
    <row r="333" spans="1:3">
      <c r="A333" s="54"/>
      <c r="B333" s="54"/>
      <c r="C333" s="54"/>
    </row>
    <row r="334" spans="1:3">
      <c r="A334" s="54"/>
      <c r="B334" s="54"/>
      <c r="C334" s="54"/>
    </row>
    <row r="335" spans="1:3">
      <c r="A335" s="54"/>
      <c r="B335" s="54"/>
      <c r="C335" s="54"/>
    </row>
    <row r="336" spans="1:3">
      <c r="A336" s="54"/>
      <c r="B336" s="54"/>
      <c r="C336" s="54"/>
    </row>
    <row r="337" spans="1:3">
      <c r="A337" s="54"/>
      <c r="B337" s="54"/>
      <c r="C337" s="54"/>
    </row>
    <row r="338" spans="1:3">
      <c r="A338" s="54"/>
      <c r="B338" s="54"/>
      <c r="C338" s="54"/>
    </row>
    <row r="339" spans="1:3">
      <c r="A339" s="54"/>
      <c r="B339" s="54"/>
      <c r="C339" s="54"/>
    </row>
    <row r="340" spans="1:3">
      <c r="A340" s="54"/>
      <c r="B340" s="54"/>
      <c r="C340" s="54"/>
    </row>
    <row r="341" spans="1:3">
      <c r="A341" s="54"/>
      <c r="B341" s="54"/>
      <c r="C341" s="54"/>
    </row>
    <row r="342" spans="1:3">
      <c r="A342" s="54"/>
      <c r="B342" s="54"/>
      <c r="C342" s="54"/>
    </row>
    <row r="343" spans="1:3">
      <c r="A343" s="54"/>
      <c r="B343" s="54"/>
      <c r="C343" s="54"/>
    </row>
    <row r="344" spans="1:3">
      <c r="A344" s="54"/>
      <c r="B344" s="54"/>
      <c r="C344" s="54"/>
    </row>
    <row r="345" spans="1:3">
      <c r="A345" s="54"/>
      <c r="B345" s="54"/>
      <c r="C345" s="54"/>
    </row>
    <row r="346" spans="1:3">
      <c r="A346" s="54"/>
      <c r="B346" s="54"/>
      <c r="C346" s="54"/>
    </row>
    <row r="347" spans="1:3">
      <c r="A347" s="54"/>
      <c r="B347" s="54"/>
      <c r="C347" s="54"/>
    </row>
    <row r="348" spans="1:3">
      <c r="A348" s="54"/>
      <c r="B348" s="54"/>
      <c r="C348" s="54"/>
    </row>
    <row r="349" spans="1:3">
      <c r="A349" s="54"/>
      <c r="B349" s="54"/>
      <c r="C349" s="54"/>
    </row>
    <row r="350" spans="1:3">
      <c r="A350" s="54"/>
      <c r="B350" s="54"/>
      <c r="C350" s="54"/>
    </row>
    <row r="351" spans="1:3">
      <c r="A351" s="54"/>
      <c r="B351" s="54"/>
      <c r="C351" s="54"/>
    </row>
    <row r="352" spans="1:3">
      <c r="A352" s="54"/>
      <c r="B352" s="54"/>
      <c r="C352" s="54"/>
    </row>
    <row r="353" spans="1:3">
      <c r="A353" s="54"/>
      <c r="B353" s="54"/>
      <c r="C353" s="54"/>
    </row>
    <row r="354" spans="1:3">
      <c r="A354" s="54"/>
      <c r="B354" s="54"/>
      <c r="C354" s="54"/>
    </row>
    <row r="355" spans="1:3">
      <c r="A355" s="54"/>
      <c r="B355" s="54"/>
      <c r="C355" s="54"/>
    </row>
    <row r="356" spans="1:3">
      <c r="A356" s="54"/>
      <c r="B356" s="54"/>
      <c r="C356" s="54"/>
    </row>
    <row r="357" spans="1:3">
      <c r="A357" s="54"/>
      <c r="B357" s="54"/>
      <c r="C357" s="54"/>
    </row>
    <row r="358" spans="1:3">
      <c r="A358" s="54"/>
      <c r="B358" s="54"/>
      <c r="C358" s="54"/>
    </row>
    <row r="359" spans="1:3">
      <c r="A359" s="54"/>
      <c r="B359" s="54"/>
      <c r="C359" s="54"/>
    </row>
    <row r="360" spans="1:3">
      <c r="A360" s="54"/>
      <c r="B360" s="54"/>
      <c r="C360" s="54"/>
    </row>
    <row r="361" spans="1:3">
      <c r="A361" s="54"/>
      <c r="B361" s="54"/>
      <c r="C361" s="54"/>
    </row>
    <row r="362" spans="1:3">
      <c r="A362" s="54"/>
      <c r="B362" s="54"/>
      <c r="C362" s="54"/>
    </row>
    <row r="363" spans="1:3">
      <c r="A363" s="54"/>
      <c r="B363" s="54"/>
      <c r="C363" s="54"/>
    </row>
    <row r="364" spans="1:3">
      <c r="A364" s="54"/>
      <c r="B364" s="54"/>
      <c r="C364" s="54"/>
    </row>
    <row r="365" spans="1:3">
      <c r="A365" s="54"/>
      <c r="B365" s="54"/>
      <c r="C365" s="54"/>
    </row>
    <row r="366" spans="1:3">
      <c r="A366" s="54"/>
      <c r="B366" s="54"/>
      <c r="C366" s="54"/>
    </row>
    <row r="367" spans="1:3">
      <c r="A367" s="54"/>
      <c r="B367" s="54"/>
      <c r="C367" s="54"/>
    </row>
    <row r="368" spans="1:3">
      <c r="A368" s="54"/>
      <c r="B368" s="54"/>
      <c r="C368" s="54"/>
    </row>
    <row r="369" spans="1:3">
      <c r="A369" s="54"/>
      <c r="B369" s="54"/>
      <c r="C369" s="54"/>
    </row>
    <row r="370" spans="1:3">
      <c r="A370" s="54"/>
      <c r="B370" s="54"/>
      <c r="C370" s="54"/>
    </row>
    <row r="371" spans="1:3">
      <c r="A371" s="54"/>
      <c r="B371" s="54"/>
      <c r="C371" s="54"/>
    </row>
    <row r="372" spans="1:3">
      <c r="A372" s="54"/>
      <c r="B372" s="54"/>
      <c r="C372" s="54"/>
    </row>
    <row r="373" spans="1:3">
      <c r="A373" s="54"/>
      <c r="B373" s="54"/>
      <c r="C373" s="54"/>
    </row>
    <row r="374" spans="1:3">
      <c r="A374" s="54"/>
      <c r="B374" s="54"/>
      <c r="C374" s="54"/>
    </row>
    <row r="375" spans="1:3">
      <c r="A375" s="54"/>
      <c r="B375" s="54"/>
      <c r="C375" s="54"/>
    </row>
    <row r="376" spans="1:3">
      <c r="A376" s="54"/>
      <c r="B376" s="54"/>
      <c r="C376" s="54"/>
    </row>
    <row r="377" spans="1:3">
      <c r="A377" s="54"/>
      <c r="B377" s="54"/>
      <c r="C377" s="54"/>
    </row>
    <row r="378" spans="1:3">
      <c r="A378" s="54"/>
      <c r="B378" s="54"/>
      <c r="C378" s="54"/>
    </row>
    <row r="379" spans="1:3">
      <c r="A379" s="54"/>
      <c r="B379" s="54"/>
      <c r="C379" s="54"/>
    </row>
    <row r="380" spans="1:3">
      <c r="A380" s="54"/>
      <c r="B380" s="54"/>
      <c r="C380" s="54"/>
    </row>
    <row r="381" spans="1:3">
      <c r="A381" s="54"/>
      <c r="B381" s="54"/>
      <c r="C381" s="54"/>
    </row>
    <row r="382" spans="1:3">
      <c r="A382" s="54"/>
      <c r="B382" s="54"/>
      <c r="C382" s="54"/>
    </row>
    <row r="383" spans="1:3">
      <c r="A383" s="54"/>
      <c r="B383" s="54"/>
      <c r="C383" s="54"/>
    </row>
    <row r="384" spans="1:3">
      <c r="A384" s="54"/>
      <c r="B384" s="54"/>
      <c r="C384" s="54"/>
    </row>
    <row r="385" spans="1:3">
      <c r="A385" s="54"/>
      <c r="B385" s="54"/>
      <c r="C385" s="54"/>
    </row>
    <row r="386" spans="1:3">
      <c r="A386" s="54"/>
      <c r="B386" s="54"/>
      <c r="C386" s="54"/>
    </row>
    <row r="387" spans="1:3">
      <c r="A387" s="54"/>
      <c r="B387" s="54"/>
      <c r="C387" s="54"/>
    </row>
    <row r="388" spans="1:3">
      <c r="A388" s="54"/>
      <c r="B388" s="54"/>
      <c r="C388" s="54"/>
    </row>
    <row r="389" spans="1:3">
      <c r="A389" s="54"/>
      <c r="B389" s="54"/>
      <c r="C389" s="54"/>
    </row>
    <row r="390" spans="1:3">
      <c r="A390" s="54"/>
      <c r="B390" s="54"/>
      <c r="C390" s="54"/>
    </row>
    <row r="391" spans="1:3">
      <c r="A391" s="54"/>
      <c r="B391" s="54"/>
      <c r="C391" s="54"/>
    </row>
    <row r="392" spans="1:3">
      <c r="A392" s="54"/>
      <c r="B392" s="54"/>
      <c r="C392" s="54"/>
    </row>
    <row r="393" spans="1:3">
      <c r="A393" s="54"/>
      <c r="B393" s="54"/>
      <c r="C393" s="54"/>
    </row>
    <row r="394" spans="1:3">
      <c r="A394" s="54"/>
      <c r="B394" s="54"/>
      <c r="C394" s="54"/>
    </row>
    <row r="395" spans="1:3">
      <c r="A395" s="54"/>
      <c r="B395" s="54"/>
      <c r="C395" s="54"/>
    </row>
    <row r="396" spans="1:3">
      <c r="A396" s="54"/>
      <c r="B396" s="54"/>
      <c r="C396" s="54"/>
    </row>
    <row r="397" spans="1:3">
      <c r="A397" s="54"/>
      <c r="B397" s="54"/>
      <c r="C397" s="54"/>
    </row>
    <row r="398" spans="1:3">
      <c r="A398" s="54"/>
      <c r="B398" s="54"/>
      <c r="C398" s="54"/>
    </row>
    <row r="399" spans="1:3">
      <c r="A399" s="54"/>
      <c r="B399" s="54"/>
      <c r="C399" s="54"/>
    </row>
    <row r="400" spans="1:3">
      <c r="A400" s="54"/>
      <c r="B400" s="54"/>
      <c r="C400" s="54"/>
    </row>
    <row r="401" spans="1:3">
      <c r="A401" s="54"/>
      <c r="B401" s="54"/>
      <c r="C401" s="54"/>
    </row>
    <row r="402" spans="1:3">
      <c r="A402" s="54"/>
      <c r="B402" s="54"/>
      <c r="C402" s="54"/>
    </row>
    <row r="403" spans="1:3">
      <c r="A403" s="54"/>
      <c r="B403" s="54"/>
      <c r="C403" s="54"/>
    </row>
    <row r="404" spans="1:3">
      <c r="A404" s="54"/>
      <c r="B404" s="54"/>
      <c r="C404" s="54"/>
    </row>
    <row r="405" spans="1:3">
      <c r="A405" s="54"/>
      <c r="B405" s="54"/>
      <c r="C405" s="54"/>
    </row>
    <row r="406" spans="1:3">
      <c r="A406" s="54"/>
      <c r="B406" s="54"/>
      <c r="C406" s="54"/>
    </row>
    <row r="407" spans="1:3">
      <c r="A407" s="54"/>
      <c r="B407" s="54"/>
      <c r="C407" s="54"/>
    </row>
    <row r="408" spans="1:3">
      <c r="A408" s="54"/>
      <c r="B408" s="54"/>
      <c r="C408" s="54"/>
    </row>
    <row r="409" spans="1:3">
      <c r="A409" s="54"/>
      <c r="B409" s="54"/>
      <c r="C409" s="54"/>
    </row>
    <row r="410" spans="1:3">
      <c r="A410" s="54"/>
      <c r="B410" s="54"/>
      <c r="C410" s="54"/>
    </row>
    <row r="411" spans="1:3">
      <c r="A411" s="54"/>
      <c r="B411" s="54"/>
      <c r="C411" s="54"/>
    </row>
    <row r="412" spans="1:3">
      <c r="A412" s="54"/>
      <c r="B412" s="54"/>
      <c r="C412" s="54"/>
    </row>
    <row r="413" spans="1:3">
      <c r="A413" s="54"/>
      <c r="B413" s="54"/>
      <c r="C413" s="54"/>
    </row>
    <row r="414" spans="1:3">
      <c r="A414" s="54"/>
      <c r="B414" s="54"/>
      <c r="C414" s="54"/>
    </row>
    <row r="415" spans="1:3">
      <c r="A415" s="54"/>
      <c r="B415" s="54"/>
      <c r="C415" s="54"/>
    </row>
    <row r="416" spans="1:3">
      <c r="A416" s="54"/>
      <c r="B416" s="54"/>
      <c r="C416" s="54"/>
    </row>
    <row r="417" spans="1:3">
      <c r="A417" s="54"/>
      <c r="B417" s="54"/>
      <c r="C417" s="54"/>
    </row>
    <row r="418" spans="1:3">
      <c r="A418" s="54"/>
      <c r="B418" s="54"/>
      <c r="C418" s="54"/>
    </row>
    <row r="419" spans="1:3">
      <c r="A419" s="54"/>
      <c r="B419" s="54"/>
      <c r="C419" s="54"/>
    </row>
    <row r="420" spans="1:3">
      <c r="A420" s="54"/>
      <c r="B420" s="54"/>
      <c r="C420" s="54"/>
    </row>
    <row r="421" spans="1:3">
      <c r="A421" s="54"/>
      <c r="B421" s="54"/>
      <c r="C421" s="54"/>
    </row>
    <row r="422" spans="1:3">
      <c r="A422" s="54"/>
      <c r="B422" s="54"/>
      <c r="C422" s="54"/>
    </row>
    <row r="423" spans="1:3">
      <c r="A423" s="54"/>
      <c r="B423" s="54"/>
      <c r="C423" s="54"/>
    </row>
    <row r="424" spans="1:3">
      <c r="A424" s="54"/>
      <c r="B424" s="54"/>
      <c r="C424" s="54"/>
    </row>
    <row r="425" spans="1:3">
      <c r="A425" s="54"/>
      <c r="B425" s="54"/>
      <c r="C425" s="54"/>
    </row>
    <row r="426" spans="1:3">
      <c r="A426" s="54"/>
      <c r="B426" s="54"/>
      <c r="C426" s="54"/>
    </row>
    <row r="427" spans="1:3">
      <c r="A427" s="54"/>
      <c r="B427" s="54"/>
      <c r="C427" s="54"/>
    </row>
    <row r="428" spans="1:3">
      <c r="A428" s="54"/>
      <c r="B428" s="54"/>
      <c r="C428" s="54"/>
    </row>
    <row r="429" spans="1:3">
      <c r="A429" s="54"/>
      <c r="B429" s="54"/>
      <c r="C429" s="54"/>
    </row>
    <row r="430" spans="1:3">
      <c r="A430" s="54"/>
      <c r="B430" s="54"/>
      <c r="C430" s="54"/>
    </row>
    <row r="431" spans="1:3">
      <c r="A431" s="54"/>
      <c r="B431" s="54"/>
      <c r="C431" s="54"/>
    </row>
    <row r="432" spans="1:3">
      <c r="A432" s="54"/>
      <c r="B432" s="54"/>
      <c r="C432" s="54"/>
    </row>
    <row r="433" spans="1:3">
      <c r="A433" s="54"/>
      <c r="B433" s="54"/>
      <c r="C433" s="54"/>
    </row>
    <row r="434" spans="1:3">
      <c r="A434" s="54"/>
      <c r="B434" s="54"/>
      <c r="C434" s="54"/>
    </row>
    <row r="435" spans="1:3">
      <c r="A435" s="54"/>
      <c r="B435" s="54"/>
      <c r="C435" s="54"/>
    </row>
    <row r="436" spans="1:3">
      <c r="A436" s="54"/>
      <c r="B436" s="54"/>
      <c r="C436" s="54"/>
    </row>
    <row r="437" spans="1:3">
      <c r="A437" s="54"/>
      <c r="B437" s="54"/>
      <c r="C437" s="54"/>
    </row>
    <row r="438" spans="1:3">
      <c r="A438" s="54"/>
      <c r="B438" s="54"/>
      <c r="C438" s="54"/>
    </row>
    <row r="439" spans="1:3">
      <c r="A439" s="54"/>
      <c r="B439" s="54"/>
      <c r="C439" s="54"/>
    </row>
    <row r="440" spans="1:3">
      <c r="A440" s="54"/>
      <c r="B440" s="54"/>
      <c r="C440" s="54"/>
    </row>
    <row r="441" spans="1:3">
      <c r="A441" s="54"/>
      <c r="B441" s="54"/>
      <c r="C441" s="54"/>
    </row>
    <row r="442" spans="1:3">
      <c r="A442" s="54"/>
      <c r="B442" s="54"/>
      <c r="C442" s="54"/>
    </row>
    <row r="443" spans="1:3">
      <c r="A443" s="54"/>
      <c r="B443" s="54"/>
      <c r="C443" s="54"/>
    </row>
    <row r="444" spans="1:3">
      <c r="A444" s="54"/>
      <c r="B444" s="54"/>
      <c r="C444" s="54"/>
    </row>
    <row r="445" spans="1:3">
      <c r="A445" s="54"/>
      <c r="B445" s="54"/>
      <c r="C445" s="54"/>
    </row>
    <row r="446" spans="1:3">
      <c r="A446" s="54"/>
      <c r="B446" s="54"/>
      <c r="C446" s="54"/>
    </row>
    <row r="447" spans="1:3">
      <c r="A447" s="54"/>
      <c r="B447" s="54"/>
      <c r="C447" s="54"/>
    </row>
    <row r="448" spans="1:3">
      <c r="A448" s="54"/>
      <c r="B448" s="54"/>
      <c r="C448" s="54"/>
    </row>
    <row r="449" spans="1:3">
      <c r="A449" s="54"/>
      <c r="B449" s="54"/>
      <c r="C449" s="54"/>
    </row>
    <row r="450" spans="1:3">
      <c r="A450" s="54"/>
      <c r="B450" s="54"/>
      <c r="C450" s="54"/>
    </row>
    <row r="451" spans="1:3">
      <c r="A451" s="54"/>
      <c r="B451" s="54"/>
      <c r="C451" s="54"/>
    </row>
    <row r="452" spans="1:3">
      <c r="A452" s="54"/>
      <c r="B452" s="54"/>
      <c r="C452" s="54"/>
    </row>
    <row r="453" spans="1:3">
      <c r="A453" s="54"/>
      <c r="B453" s="54"/>
      <c r="C453" s="54"/>
    </row>
    <row r="454" spans="1:3">
      <c r="A454" s="54"/>
      <c r="B454" s="54"/>
      <c r="C454" s="54"/>
    </row>
    <row r="455" spans="1:3">
      <c r="A455" s="54"/>
      <c r="B455" s="54"/>
      <c r="C455" s="54"/>
    </row>
    <row r="456" spans="1:3">
      <c r="A456" s="54"/>
      <c r="B456" s="54"/>
      <c r="C456" s="54"/>
    </row>
    <row r="457" spans="1:3">
      <c r="A457" s="54"/>
      <c r="B457" s="54"/>
      <c r="C457" s="54"/>
    </row>
    <row r="458" spans="1:3">
      <c r="A458" s="54"/>
      <c r="B458" s="54"/>
      <c r="C458" s="54"/>
    </row>
    <row r="459" spans="1:3">
      <c r="A459" s="54"/>
      <c r="B459" s="54"/>
      <c r="C459" s="54"/>
    </row>
    <row r="460" spans="1:3">
      <c r="A460" s="54"/>
      <c r="B460" s="54"/>
      <c r="C460" s="54"/>
    </row>
    <row r="461" spans="1:3">
      <c r="A461" s="54"/>
      <c r="B461" s="54"/>
      <c r="C461" s="54"/>
    </row>
    <row r="462" spans="1:3">
      <c r="A462" s="54"/>
      <c r="B462" s="54"/>
      <c r="C462" s="54"/>
    </row>
    <row r="463" spans="1:3">
      <c r="A463" s="54"/>
      <c r="B463" s="54"/>
      <c r="C463" s="54"/>
    </row>
    <row r="464" spans="1:3">
      <c r="A464" s="54"/>
      <c r="B464" s="54"/>
      <c r="C464" s="54"/>
    </row>
    <row r="465" spans="1:3">
      <c r="A465" s="54"/>
      <c r="B465" s="54"/>
      <c r="C465" s="54"/>
    </row>
    <row r="466" spans="1:3">
      <c r="A466" s="54"/>
      <c r="B466" s="54"/>
      <c r="C466" s="54"/>
    </row>
    <row r="467" spans="1:3">
      <c r="A467" s="54"/>
      <c r="B467" s="54"/>
      <c r="C467" s="54"/>
    </row>
    <row r="468" spans="1:3">
      <c r="A468" s="54"/>
      <c r="B468" s="54"/>
      <c r="C468" s="54"/>
    </row>
    <row r="469" spans="1:3">
      <c r="A469" s="54"/>
      <c r="B469" s="54"/>
      <c r="C469" s="54"/>
    </row>
    <row r="470" spans="1:3">
      <c r="A470" s="54"/>
      <c r="B470" s="54"/>
      <c r="C470" s="54"/>
    </row>
    <row r="471" spans="1:3">
      <c r="A471" s="54"/>
      <c r="B471" s="54"/>
      <c r="C471" s="54"/>
    </row>
    <row r="472" spans="1:3">
      <c r="A472" s="54"/>
      <c r="B472" s="54"/>
      <c r="C472" s="54"/>
    </row>
    <row r="473" spans="1:3">
      <c r="A473" s="54"/>
      <c r="B473" s="54"/>
      <c r="C473" s="54"/>
    </row>
    <row r="474" spans="1:3">
      <c r="A474" s="54"/>
      <c r="B474" s="54"/>
      <c r="C474" s="54"/>
    </row>
    <row r="475" spans="1:3">
      <c r="A475" s="54"/>
      <c r="B475" s="54"/>
      <c r="C475" s="54"/>
    </row>
    <row r="476" spans="1:3">
      <c r="A476" s="54"/>
      <c r="B476" s="54"/>
      <c r="C476" s="54"/>
    </row>
    <row r="477" spans="1:3">
      <c r="A477" s="54"/>
      <c r="B477" s="54"/>
      <c r="C477" s="54"/>
    </row>
    <row r="478" spans="1:3">
      <c r="A478" s="54"/>
      <c r="B478" s="54"/>
      <c r="C478" s="54"/>
    </row>
    <row r="479" spans="1:3">
      <c r="A479" s="54"/>
      <c r="B479" s="54"/>
      <c r="C479" s="54"/>
    </row>
    <row r="480" spans="1:3">
      <c r="A480" s="54"/>
      <c r="B480" s="54"/>
      <c r="C480" s="54"/>
    </row>
    <row r="481" spans="1:3">
      <c r="A481" s="54"/>
      <c r="B481" s="54"/>
      <c r="C481" s="54"/>
    </row>
    <row r="482" spans="1:3">
      <c r="A482" s="54"/>
      <c r="B482" s="54"/>
      <c r="C482" s="54"/>
    </row>
    <row r="483" spans="1:3">
      <c r="A483" s="54"/>
      <c r="B483" s="54"/>
      <c r="C483" s="54"/>
    </row>
    <row r="484" spans="1:3">
      <c r="A484" s="54"/>
      <c r="B484" s="54"/>
      <c r="C484" s="54"/>
    </row>
    <row r="485" spans="1:3">
      <c r="A485" s="54"/>
      <c r="B485" s="54"/>
      <c r="C485" s="54"/>
    </row>
    <row r="486" spans="1:3">
      <c r="A486" s="54"/>
      <c r="B486" s="54"/>
      <c r="C486" s="54"/>
    </row>
    <row r="487" spans="1:3">
      <c r="A487" s="54"/>
      <c r="B487" s="54"/>
      <c r="C487" s="54"/>
    </row>
    <row r="488" spans="1:3">
      <c r="A488" s="54"/>
      <c r="B488" s="54"/>
      <c r="C488" s="54"/>
    </row>
    <row r="489" spans="1:3">
      <c r="A489" s="54"/>
      <c r="B489" s="54"/>
      <c r="C489" s="54"/>
    </row>
    <row r="490" spans="1:3">
      <c r="A490" s="54"/>
      <c r="B490" s="54"/>
      <c r="C490" s="54"/>
    </row>
    <row r="491" spans="1:3">
      <c r="A491" s="54"/>
      <c r="B491" s="54"/>
      <c r="C491" s="54"/>
    </row>
    <row r="492" spans="1:3">
      <c r="A492" s="54"/>
      <c r="B492" s="54"/>
      <c r="C492" s="54"/>
    </row>
    <row r="493" spans="1:3">
      <c r="A493" s="54"/>
      <c r="B493" s="54"/>
      <c r="C493" s="54"/>
    </row>
    <row r="494" spans="1:3">
      <c r="A494" s="54"/>
      <c r="B494" s="54"/>
      <c r="C494" s="54"/>
    </row>
    <row r="495" spans="1:3">
      <c r="A495" s="54"/>
      <c r="B495" s="54"/>
      <c r="C495" s="54"/>
    </row>
    <row r="496" spans="1:3">
      <c r="A496" s="54"/>
      <c r="B496" s="54"/>
      <c r="C496" s="54"/>
    </row>
    <row r="497" spans="1:3">
      <c r="A497" s="54"/>
      <c r="B497" s="54"/>
      <c r="C497" s="54"/>
    </row>
    <row r="498" spans="1:3">
      <c r="A498" s="54"/>
      <c r="B498" s="54"/>
      <c r="C498" s="54"/>
    </row>
    <row r="499" spans="1:3">
      <c r="A499" s="54"/>
      <c r="B499" s="54"/>
      <c r="C499" s="54"/>
    </row>
    <row r="500" spans="1:3">
      <c r="A500" s="54"/>
      <c r="B500" s="54"/>
      <c r="C500" s="54"/>
    </row>
    <row r="501" spans="1:3">
      <c r="A501" s="54"/>
      <c r="B501" s="54"/>
      <c r="C501" s="54"/>
    </row>
    <row r="502" spans="1:3">
      <c r="A502" s="54"/>
      <c r="B502" s="54"/>
      <c r="C502" s="54"/>
    </row>
    <row r="503" spans="1:3">
      <c r="A503" s="54"/>
      <c r="B503" s="54"/>
      <c r="C503" s="54"/>
    </row>
    <row r="504" spans="1:3">
      <c r="A504" s="54"/>
      <c r="B504" s="54"/>
      <c r="C504" s="54"/>
    </row>
    <row r="505" spans="1:3">
      <c r="A505" s="54"/>
      <c r="B505" s="54"/>
      <c r="C505" s="54"/>
    </row>
    <row r="506" spans="1:3">
      <c r="A506" s="54"/>
      <c r="B506" s="54"/>
      <c r="C506" s="54"/>
    </row>
    <row r="507" spans="1:3">
      <c r="A507" s="54"/>
      <c r="B507" s="54"/>
      <c r="C507" s="54"/>
    </row>
    <row r="508" spans="1:3">
      <c r="A508" s="54"/>
      <c r="B508" s="54"/>
      <c r="C508" s="54"/>
    </row>
    <row r="509" spans="1:3">
      <c r="A509" s="54"/>
      <c r="B509" s="54"/>
      <c r="C509" s="54"/>
    </row>
    <row r="510" spans="1:3">
      <c r="A510" s="54"/>
      <c r="B510" s="54"/>
      <c r="C510" s="54"/>
    </row>
    <row r="511" spans="1:3">
      <c r="A511" s="54"/>
      <c r="B511" s="54"/>
      <c r="C511" s="54"/>
    </row>
    <row r="512" spans="1:3">
      <c r="A512" s="54"/>
      <c r="B512" s="54"/>
      <c r="C512" s="54"/>
    </row>
    <row r="513" spans="1:3">
      <c r="A513" s="54"/>
      <c r="B513" s="54"/>
      <c r="C513" s="54"/>
    </row>
    <row r="514" spans="1:3">
      <c r="A514" s="54"/>
      <c r="B514" s="54"/>
      <c r="C514" s="54"/>
    </row>
    <row r="515" spans="1:3">
      <c r="A515" s="54"/>
      <c r="B515" s="54"/>
      <c r="C515" s="54"/>
    </row>
    <row r="516" spans="1:3">
      <c r="A516" s="54"/>
      <c r="B516" s="54"/>
      <c r="C516" s="54"/>
    </row>
    <row r="517" spans="1:3">
      <c r="A517" s="54"/>
      <c r="B517" s="54"/>
      <c r="C517" s="54"/>
    </row>
    <row r="518" spans="1:3">
      <c r="A518" s="54"/>
      <c r="B518" s="54"/>
      <c r="C518" s="54"/>
    </row>
    <row r="519" spans="1:3">
      <c r="A519" s="54"/>
      <c r="B519" s="54"/>
      <c r="C519" s="54"/>
    </row>
    <row r="520" spans="1:3">
      <c r="A520" s="54"/>
      <c r="B520" s="54"/>
      <c r="C520" s="54"/>
    </row>
    <row r="521" spans="1:3">
      <c r="A521" s="54"/>
      <c r="B521" s="54"/>
      <c r="C521" s="54"/>
    </row>
    <row r="522" spans="1:3">
      <c r="A522" s="54"/>
      <c r="B522" s="54"/>
      <c r="C522" s="54"/>
    </row>
    <row r="523" spans="1:3">
      <c r="A523" s="54"/>
      <c r="B523" s="54"/>
      <c r="C523" s="54"/>
    </row>
    <row r="524" spans="1:3">
      <c r="A524" s="54"/>
      <c r="B524" s="54"/>
      <c r="C524" s="54"/>
    </row>
    <row r="525" spans="1:3">
      <c r="A525" s="54"/>
      <c r="B525" s="54"/>
      <c r="C525" s="54"/>
    </row>
    <row r="526" spans="1:3">
      <c r="A526" s="54"/>
      <c r="B526" s="54"/>
      <c r="C526" s="54"/>
    </row>
    <row r="527" spans="1:3">
      <c r="A527" s="54"/>
      <c r="B527" s="54"/>
      <c r="C527" s="54"/>
    </row>
    <row r="528" spans="1:3">
      <c r="A528" s="54"/>
      <c r="B528" s="54"/>
      <c r="C528" s="54"/>
    </row>
    <row r="529" spans="1:3">
      <c r="A529" s="54"/>
      <c r="B529" s="54"/>
      <c r="C529" s="54"/>
    </row>
    <row r="530" spans="1:3">
      <c r="A530" s="54"/>
      <c r="B530" s="54"/>
      <c r="C530" s="54"/>
    </row>
    <row r="531" spans="1:3">
      <c r="A531" s="54"/>
      <c r="B531" s="54"/>
      <c r="C531" s="54"/>
    </row>
    <row r="532" spans="1:3">
      <c r="A532" s="54"/>
      <c r="B532" s="54"/>
      <c r="C532" s="54"/>
    </row>
    <row r="533" spans="1:3">
      <c r="A533" s="54"/>
      <c r="B533" s="54"/>
      <c r="C533" s="54"/>
    </row>
    <row r="534" spans="1:3">
      <c r="A534" s="54"/>
      <c r="B534" s="54"/>
      <c r="C534" s="54"/>
    </row>
    <row r="535" spans="1:3">
      <c r="A535" s="54"/>
      <c r="B535" s="54"/>
      <c r="C535" s="54"/>
    </row>
    <row r="536" spans="1:3">
      <c r="A536" s="54"/>
      <c r="B536" s="54"/>
      <c r="C536" s="54"/>
    </row>
    <row r="537" spans="1:3">
      <c r="A537" s="54"/>
      <c r="B537" s="54"/>
      <c r="C537" s="54"/>
    </row>
    <row r="538" spans="1:3">
      <c r="A538" s="54"/>
      <c r="B538" s="54"/>
      <c r="C538" s="54"/>
    </row>
    <row r="539" spans="1:3">
      <c r="A539" s="54"/>
      <c r="B539" s="54"/>
      <c r="C539" s="54"/>
    </row>
    <row r="540" spans="1:3">
      <c r="A540" s="54"/>
      <c r="B540" s="54"/>
      <c r="C540" s="54"/>
    </row>
    <row r="541" spans="1:3">
      <c r="A541" s="54"/>
      <c r="B541" s="54"/>
      <c r="C541" s="54"/>
    </row>
    <row r="542" spans="1:3">
      <c r="A542" s="54"/>
      <c r="B542" s="54"/>
      <c r="C542" s="54"/>
    </row>
    <row r="543" spans="1:3">
      <c r="A543" s="54"/>
      <c r="B543" s="54"/>
      <c r="C543" s="54"/>
    </row>
    <row r="544" spans="1:3">
      <c r="A544" s="54"/>
      <c r="B544" s="54"/>
      <c r="C544" s="54"/>
    </row>
    <row r="545" spans="1:3">
      <c r="A545" s="54"/>
      <c r="B545" s="54"/>
      <c r="C545" s="54"/>
    </row>
    <row r="546" spans="1:3">
      <c r="A546" s="54"/>
      <c r="B546" s="54"/>
      <c r="C546" s="54"/>
    </row>
    <row r="547" spans="1:3">
      <c r="A547" s="54"/>
      <c r="B547" s="54"/>
      <c r="C547" s="54"/>
    </row>
    <row r="548" spans="1:3">
      <c r="A548" s="54"/>
      <c r="B548" s="54"/>
      <c r="C548" s="54"/>
    </row>
    <row r="549" spans="1:3">
      <c r="A549" s="54"/>
      <c r="B549" s="54"/>
      <c r="C549" s="54"/>
    </row>
    <row r="550" spans="1:3">
      <c r="A550" s="54"/>
      <c r="B550" s="54"/>
      <c r="C550" s="54"/>
    </row>
    <row r="551" spans="1:3">
      <c r="A551" s="54"/>
      <c r="B551" s="54"/>
      <c r="C551" s="54"/>
    </row>
    <row r="552" spans="1:3">
      <c r="A552" s="54"/>
      <c r="B552" s="54"/>
      <c r="C552" s="54"/>
    </row>
    <row r="553" spans="1:3">
      <c r="A553" s="54"/>
      <c r="B553" s="54"/>
      <c r="C553" s="54"/>
    </row>
    <row r="554" spans="1:3">
      <c r="A554" s="54"/>
      <c r="B554" s="54"/>
      <c r="C554" s="54"/>
    </row>
    <row r="555" spans="1:3">
      <c r="A555" s="54"/>
      <c r="B555" s="54"/>
      <c r="C555" s="54"/>
    </row>
    <row r="556" spans="1:3">
      <c r="A556" s="54"/>
      <c r="B556" s="54"/>
      <c r="C556" s="54"/>
    </row>
    <row r="557" spans="1:3">
      <c r="A557" s="54"/>
      <c r="B557" s="54"/>
      <c r="C557" s="54"/>
    </row>
    <row r="558" spans="1:3">
      <c r="A558" s="54"/>
      <c r="B558" s="54"/>
      <c r="C558" s="54"/>
    </row>
    <row r="559" spans="1:3">
      <c r="A559" s="54"/>
      <c r="B559" s="54"/>
      <c r="C559" s="54"/>
    </row>
    <row r="560" spans="1:3">
      <c r="A560" s="54"/>
      <c r="B560" s="54"/>
      <c r="C560" s="54"/>
    </row>
    <row r="561" spans="1:3">
      <c r="A561" s="54"/>
      <c r="B561" s="54"/>
      <c r="C561" s="54"/>
    </row>
    <row r="562" spans="1:3">
      <c r="A562" s="54"/>
      <c r="B562" s="54"/>
      <c r="C562" s="54"/>
    </row>
    <row r="563" spans="1:3">
      <c r="A563" s="54"/>
      <c r="B563" s="54"/>
      <c r="C563" s="54"/>
    </row>
    <row r="564" spans="1:3">
      <c r="A564" s="54"/>
      <c r="B564" s="54"/>
      <c r="C564" s="54"/>
    </row>
    <row r="565" spans="1:3">
      <c r="A565" s="54"/>
      <c r="B565" s="54"/>
      <c r="C565" s="54"/>
    </row>
    <row r="566" spans="1:3">
      <c r="A566" s="54"/>
      <c r="B566" s="54"/>
      <c r="C566" s="54"/>
    </row>
    <row r="567" spans="1:3">
      <c r="A567" s="54"/>
      <c r="B567" s="54"/>
      <c r="C567" s="54"/>
    </row>
    <row r="568" spans="1:3">
      <c r="A568" s="54"/>
      <c r="B568" s="54"/>
      <c r="C568" s="54"/>
    </row>
    <row r="569" spans="1:3">
      <c r="A569" s="54"/>
      <c r="B569" s="54"/>
      <c r="C569" s="54"/>
    </row>
    <row r="570" spans="1:3">
      <c r="A570" s="54"/>
      <c r="B570" s="54"/>
      <c r="C570" s="54"/>
    </row>
    <row r="571" spans="1:3">
      <c r="A571" s="54"/>
      <c r="B571" s="54"/>
      <c r="C571" s="54"/>
    </row>
    <row r="572" spans="1:3">
      <c r="A572" s="54"/>
      <c r="B572" s="54"/>
      <c r="C572" s="54"/>
    </row>
    <row r="573" spans="1:3">
      <c r="A573" s="54"/>
      <c r="B573" s="54"/>
      <c r="C573" s="54"/>
    </row>
    <row r="574" spans="1:3">
      <c r="A574" s="54"/>
      <c r="B574" s="54"/>
      <c r="C574" s="54"/>
    </row>
    <row r="575" spans="1:3">
      <c r="A575" s="54"/>
      <c r="B575" s="54"/>
      <c r="C575" s="54"/>
    </row>
    <row r="576" spans="1:3">
      <c r="A576" s="54"/>
      <c r="B576" s="54"/>
      <c r="C576" s="54"/>
    </row>
    <row r="577" spans="1:3">
      <c r="A577" s="54"/>
      <c r="B577" s="54"/>
      <c r="C577" s="54"/>
    </row>
    <row r="578" spans="1:3">
      <c r="A578" s="54"/>
      <c r="B578" s="54"/>
      <c r="C578" s="54"/>
    </row>
    <row r="579" spans="1:3">
      <c r="A579" s="54"/>
      <c r="B579" s="54"/>
      <c r="C579" s="54"/>
    </row>
    <row r="580" spans="1:3">
      <c r="A580" s="54"/>
      <c r="B580" s="54"/>
      <c r="C580" s="54"/>
    </row>
    <row r="581" spans="1:3">
      <c r="A581" s="54"/>
      <c r="B581" s="54"/>
      <c r="C581" s="54"/>
    </row>
    <row r="582" spans="1:3">
      <c r="A582" s="54"/>
      <c r="B582" s="54"/>
      <c r="C582" s="54"/>
    </row>
    <row r="583" spans="1:3">
      <c r="A583" s="54"/>
      <c r="B583" s="54"/>
      <c r="C583" s="54"/>
    </row>
    <row r="584" spans="1:3">
      <c r="A584" s="54"/>
      <c r="B584" s="54"/>
      <c r="C584" s="54"/>
    </row>
    <row r="585" spans="1:3">
      <c r="A585" s="54"/>
      <c r="B585" s="54"/>
      <c r="C585" s="54"/>
    </row>
    <row r="586" spans="1:3">
      <c r="A586" s="54"/>
      <c r="B586" s="54"/>
      <c r="C586" s="54"/>
    </row>
    <row r="587" spans="1:3">
      <c r="A587" s="54"/>
      <c r="B587" s="54"/>
      <c r="C587" s="54"/>
    </row>
    <row r="588" spans="1:3">
      <c r="A588" s="54"/>
      <c r="B588" s="54"/>
      <c r="C588" s="54"/>
    </row>
    <row r="589" spans="1:3">
      <c r="A589" s="54"/>
      <c r="B589" s="54"/>
      <c r="C589" s="54"/>
    </row>
    <row r="590" spans="1:3">
      <c r="A590" s="54"/>
      <c r="B590" s="54"/>
      <c r="C590" s="54"/>
    </row>
    <row r="591" spans="1:3">
      <c r="A591" s="54"/>
      <c r="B591" s="54"/>
      <c r="C591" s="54"/>
    </row>
    <row r="592" spans="1:3">
      <c r="A592" s="54"/>
      <c r="B592" s="54"/>
      <c r="C592" s="54"/>
    </row>
    <row r="593" spans="1:3">
      <c r="A593" s="54"/>
      <c r="B593" s="54"/>
      <c r="C593" s="54"/>
    </row>
    <row r="594" spans="1:3">
      <c r="A594" s="54"/>
      <c r="B594" s="54"/>
      <c r="C594" s="54"/>
    </row>
    <row r="595" spans="1:3">
      <c r="A595" s="54"/>
      <c r="B595" s="54"/>
      <c r="C595" s="54"/>
    </row>
    <row r="596" spans="1:3">
      <c r="A596" s="54"/>
      <c r="B596" s="54"/>
      <c r="C596" s="54"/>
    </row>
    <row r="597" spans="1:3">
      <c r="A597" s="54"/>
      <c r="B597" s="54"/>
      <c r="C597" s="54"/>
    </row>
    <row r="598" spans="1:3">
      <c r="A598" s="54"/>
      <c r="B598" s="54"/>
      <c r="C598" s="54"/>
    </row>
    <row r="599" spans="1:3">
      <c r="A599" s="54"/>
      <c r="B599" s="54"/>
      <c r="C599" s="54"/>
    </row>
    <row r="600" spans="1:3">
      <c r="A600" s="54"/>
      <c r="B600" s="54"/>
      <c r="C600" s="54"/>
    </row>
    <row r="601" spans="1:3">
      <c r="A601" s="54"/>
      <c r="B601" s="54"/>
      <c r="C601" s="54"/>
    </row>
    <row r="602" spans="1:3">
      <c r="A602" s="54"/>
      <c r="B602" s="54"/>
      <c r="C602" s="54"/>
    </row>
    <row r="603" spans="1:3">
      <c r="A603" s="54"/>
      <c r="B603" s="54"/>
      <c r="C603" s="54"/>
    </row>
    <row r="604" spans="1:3">
      <c r="A604" s="54"/>
      <c r="B604" s="54"/>
      <c r="C604" s="54"/>
    </row>
    <row r="605" spans="1:3">
      <c r="A605" s="54"/>
      <c r="B605" s="54"/>
      <c r="C605" s="54"/>
    </row>
    <row r="606" spans="1:3">
      <c r="A606" s="54"/>
      <c r="B606" s="54"/>
      <c r="C606" s="54"/>
    </row>
    <row r="607" spans="1:3">
      <c r="A607" s="54"/>
      <c r="B607" s="54"/>
      <c r="C607" s="54"/>
    </row>
    <row r="608" spans="1:3">
      <c r="A608" s="54"/>
      <c r="B608" s="54"/>
      <c r="C608" s="54"/>
    </row>
    <row r="609" spans="1:3">
      <c r="A609" s="54"/>
      <c r="B609" s="54"/>
      <c r="C609" s="54"/>
    </row>
    <row r="610" spans="1:3">
      <c r="A610" s="54"/>
      <c r="B610" s="54"/>
      <c r="C610" s="54"/>
    </row>
    <row r="611" spans="1:3">
      <c r="A611" s="54"/>
      <c r="B611" s="54"/>
      <c r="C611" s="54"/>
    </row>
    <row r="612" spans="1:3">
      <c r="A612" s="54"/>
      <c r="B612" s="54"/>
      <c r="C612" s="54"/>
    </row>
    <row r="613" spans="1:3">
      <c r="A613" s="54"/>
      <c r="B613" s="54"/>
      <c r="C613" s="54"/>
    </row>
    <row r="614" spans="1:3">
      <c r="A614" s="54"/>
      <c r="B614" s="54"/>
      <c r="C614" s="54"/>
    </row>
    <row r="615" spans="1:3">
      <c r="A615" s="54"/>
      <c r="B615" s="54"/>
      <c r="C615" s="54"/>
    </row>
    <row r="616" spans="1:3">
      <c r="A616" s="54"/>
      <c r="B616" s="54"/>
      <c r="C616" s="54"/>
    </row>
    <row r="617" spans="1:3">
      <c r="A617" s="54"/>
      <c r="B617" s="54"/>
      <c r="C617" s="54"/>
    </row>
    <row r="618" spans="1:3">
      <c r="A618" s="54"/>
      <c r="B618" s="54"/>
      <c r="C618" s="54"/>
    </row>
    <row r="619" spans="1:3">
      <c r="A619" s="54"/>
      <c r="B619" s="54"/>
      <c r="C619" s="54"/>
    </row>
    <row r="620" spans="1:3">
      <c r="A620" s="54"/>
      <c r="B620" s="54"/>
      <c r="C620" s="54"/>
    </row>
    <row r="621" spans="1:3">
      <c r="A621" s="54"/>
      <c r="B621" s="54"/>
      <c r="C621" s="54"/>
    </row>
    <row r="622" spans="1:3">
      <c r="A622" s="54"/>
      <c r="B622" s="54"/>
      <c r="C622" s="54"/>
    </row>
    <row r="623" spans="1:3">
      <c r="A623" s="54"/>
      <c r="B623" s="54"/>
      <c r="C623" s="54"/>
    </row>
    <row r="624" spans="1:3">
      <c r="A624" s="54"/>
      <c r="B624" s="54"/>
      <c r="C624" s="54"/>
    </row>
    <row r="625" spans="1:3">
      <c r="A625" s="54"/>
      <c r="B625" s="54"/>
      <c r="C625" s="54"/>
    </row>
    <row r="626" spans="1:3">
      <c r="A626" s="54"/>
      <c r="B626" s="54"/>
      <c r="C626" s="54"/>
    </row>
    <row r="627" spans="1:3">
      <c r="A627" s="54"/>
      <c r="B627" s="54"/>
      <c r="C627" s="54"/>
    </row>
    <row r="628" spans="1:3">
      <c r="A628" s="54"/>
      <c r="B628" s="54"/>
      <c r="C628" s="54"/>
    </row>
    <row r="629" spans="1:3">
      <c r="A629" s="54"/>
      <c r="B629" s="54"/>
      <c r="C629" s="54"/>
    </row>
    <row r="630" spans="1:3">
      <c r="A630" s="54"/>
      <c r="B630" s="54"/>
      <c r="C630" s="54"/>
    </row>
    <row r="631" spans="1:3">
      <c r="A631" s="54"/>
      <c r="B631" s="54"/>
      <c r="C631" s="54"/>
    </row>
    <row r="632" spans="1:3">
      <c r="A632" s="54"/>
      <c r="B632" s="54"/>
      <c r="C632" s="54"/>
    </row>
    <row r="633" spans="1:3">
      <c r="A633" s="54"/>
      <c r="B633" s="54"/>
      <c r="C633" s="54"/>
    </row>
    <row r="634" spans="1:3">
      <c r="A634" s="54"/>
      <c r="B634" s="54"/>
      <c r="C634" s="54"/>
    </row>
    <row r="635" spans="1:3">
      <c r="A635" s="54"/>
      <c r="B635" s="54"/>
      <c r="C635" s="54"/>
    </row>
    <row r="636" spans="1:3">
      <c r="A636" s="54"/>
      <c r="B636" s="54"/>
      <c r="C636" s="54"/>
    </row>
    <row r="637" spans="1:3">
      <c r="A637" s="54"/>
      <c r="B637" s="54"/>
      <c r="C637" s="54"/>
    </row>
    <row r="638" spans="1:3">
      <c r="A638" s="54"/>
      <c r="B638" s="54"/>
      <c r="C638" s="54"/>
    </row>
    <row r="639" spans="1:3">
      <c r="A639" s="54"/>
      <c r="B639" s="54"/>
      <c r="C639" s="54"/>
    </row>
    <row r="640" spans="1:3">
      <c r="A640" s="54"/>
      <c r="B640" s="54"/>
      <c r="C640" s="54"/>
    </row>
    <row r="641" spans="1:3">
      <c r="A641" s="54"/>
      <c r="B641" s="54"/>
      <c r="C641" s="54"/>
    </row>
    <row r="642" spans="1:3">
      <c r="A642" s="54"/>
      <c r="B642" s="54"/>
      <c r="C642" s="54"/>
    </row>
    <row r="643" spans="1:3">
      <c r="A643" s="54"/>
      <c r="B643" s="54"/>
      <c r="C643" s="54"/>
    </row>
    <row r="644" spans="1:3">
      <c r="A644" s="54"/>
      <c r="B644" s="54"/>
      <c r="C644" s="54"/>
    </row>
    <row r="645" spans="1:3">
      <c r="A645" s="54"/>
      <c r="B645" s="54"/>
      <c r="C645" s="54"/>
    </row>
    <row r="646" spans="1:3">
      <c r="A646" s="54"/>
      <c r="B646" s="54"/>
      <c r="C646" s="54"/>
    </row>
    <row r="647" spans="1:3">
      <c r="A647" s="54"/>
      <c r="B647" s="54"/>
      <c r="C647" s="54"/>
    </row>
    <row r="648" spans="1:3">
      <c r="A648" s="54"/>
      <c r="B648" s="54"/>
      <c r="C648" s="54"/>
    </row>
    <row r="649" spans="1:3">
      <c r="A649" s="54"/>
      <c r="B649" s="54"/>
      <c r="C649" s="54"/>
    </row>
    <row r="650" spans="1:3">
      <c r="A650" s="54"/>
      <c r="B650" s="54"/>
      <c r="C650" s="54"/>
    </row>
    <row r="651" spans="1:3">
      <c r="A651" s="54"/>
      <c r="B651" s="54"/>
      <c r="C651" s="54"/>
    </row>
    <row r="652" spans="1:3">
      <c r="A652" s="54"/>
      <c r="B652" s="54"/>
      <c r="C652" s="54"/>
    </row>
    <row r="653" spans="1:3">
      <c r="A653" s="54"/>
      <c r="B653" s="54"/>
      <c r="C653" s="54"/>
    </row>
    <row r="654" spans="1:3">
      <c r="A654" s="54"/>
      <c r="B654" s="54"/>
      <c r="C654" s="54"/>
    </row>
    <row r="655" spans="1:3">
      <c r="A655" s="54"/>
      <c r="B655" s="54"/>
      <c r="C655" s="54"/>
    </row>
    <row r="656" spans="1:3">
      <c r="A656" s="54"/>
      <c r="B656" s="54"/>
      <c r="C656" s="54"/>
    </row>
    <row r="657" spans="1:3">
      <c r="A657" s="54"/>
      <c r="B657" s="54"/>
      <c r="C657" s="54"/>
    </row>
    <row r="658" spans="1:3">
      <c r="A658" s="54"/>
      <c r="B658" s="54"/>
      <c r="C658" s="54"/>
    </row>
    <row r="659" spans="1:3">
      <c r="A659" s="54"/>
      <c r="B659" s="54"/>
      <c r="C659" s="54"/>
    </row>
    <row r="660" spans="1:3">
      <c r="A660" s="54"/>
      <c r="B660" s="54"/>
      <c r="C660" s="54"/>
    </row>
    <row r="661" spans="1:3">
      <c r="A661" s="54"/>
      <c r="B661" s="54"/>
      <c r="C661" s="54"/>
    </row>
    <row r="662" spans="1:3">
      <c r="A662" s="54"/>
      <c r="B662" s="54"/>
      <c r="C662" s="54"/>
    </row>
    <row r="663" spans="1:3">
      <c r="A663" s="54"/>
      <c r="B663" s="54"/>
      <c r="C663" s="54"/>
    </row>
    <row r="664" spans="1:3">
      <c r="A664" s="54"/>
      <c r="B664" s="54"/>
      <c r="C664" s="54"/>
    </row>
    <row r="665" spans="1:3">
      <c r="A665" s="54"/>
      <c r="B665" s="54"/>
      <c r="C665" s="54"/>
    </row>
    <row r="666" spans="1:3">
      <c r="A666" s="54"/>
      <c r="B666" s="54"/>
      <c r="C666" s="54"/>
    </row>
    <row r="667" spans="1:3">
      <c r="A667" s="54"/>
      <c r="B667" s="54"/>
      <c r="C667" s="54"/>
    </row>
    <row r="668" spans="1:3">
      <c r="A668" s="54"/>
      <c r="B668" s="54"/>
      <c r="C668" s="54"/>
    </row>
    <row r="669" spans="1:3">
      <c r="A669" s="54"/>
      <c r="B669" s="54"/>
      <c r="C669" s="54"/>
    </row>
    <row r="670" spans="1:3">
      <c r="A670" s="54"/>
      <c r="B670" s="54"/>
      <c r="C670" s="54"/>
    </row>
    <row r="671" spans="1:3">
      <c r="A671" s="54"/>
      <c r="B671" s="54"/>
      <c r="C671" s="54"/>
    </row>
    <row r="672" spans="1:3">
      <c r="A672" s="54"/>
      <c r="B672" s="54"/>
      <c r="C672" s="54"/>
    </row>
    <row r="673" spans="1:3">
      <c r="A673" s="54"/>
      <c r="B673" s="54"/>
      <c r="C673" s="54"/>
    </row>
    <row r="674" spans="1:3">
      <c r="A674" s="54"/>
      <c r="B674" s="54"/>
      <c r="C674" s="54"/>
    </row>
    <row r="675" spans="1:3">
      <c r="A675" s="54"/>
      <c r="B675" s="54"/>
      <c r="C675" s="54"/>
    </row>
    <row r="676" spans="1:3">
      <c r="A676" s="54"/>
      <c r="B676" s="54"/>
      <c r="C676" s="54"/>
    </row>
    <row r="677" spans="1:3">
      <c r="A677" s="54"/>
      <c r="B677" s="54"/>
      <c r="C677" s="54"/>
    </row>
    <row r="678" spans="1:3">
      <c r="A678" s="54"/>
      <c r="B678" s="54"/>
      <c r="C678" s="54"/>
    </row>
    <row r="679" spans="1:3">
      <c r="A679" s="54"/>
      <c r="B679" s="54"/>
      <c r="C679" s="54"/>
    </row>
    <row r="680" spans="1:3">
      <c r="A680" s="54"/>
      <c r="B680" s="54"/>
      <c r="C680" s="54"/>
    </row>
    <row r="681" spans="1:3">
      <c r="A681" s="54"/>
      <c r="B681" s="54"/>
      <c r="C681" s="54"/>
    </row>
    <row r="682" spans="1:3">
      <c r="A682" s="54"/>
      <c r="B682" s="54"/>
      <c r="C682" s="54"/>
    </row>
    <row r="683" spans="1:3">
      <c r="A683" s="54"/>
      <c r="B683" s="54"/>
      <c r="C683" s="54"/>
    </row>
    <row r="684" spans="1:3">
      <c r="A684" s="54"/>
      <c r="B684" s="54"/>
      <c r="C684" s="54"/>
    </row>
    <row r="685" spans="1:3">
      <c r="A685" s="54"/>
      <c r="B685" s="54"/>
      <c r="C685" s="54"/>
    </row>
    <row r="686" spans="1:3">
      <c r="A686" s="54"/>
      <c r="B686" s="54"/>
      <c r="C686" s="54"/>
    </row>
    <row r="687" spans="1:3">
      <c r="A687" s="54"/>
      <c r="B687" s="54"/>
      <c r="C687" s="54"/>
    </row>
    <row r="688" spans="1:3">
      <c r="A688" s="54"/>
      <c r="B688" s="54"/>
      <c r="C688" s="54"/>
    </row>
    <row r="689" spans="1:3">
      <c r="A689" s="54"/>
      <c r="B689" s="54"/>
      <c r="C689" s="54"/>
    </row>
    <row r="690" spans="1:3">
      <c r="A690" s="54"/>
      <c r="B690" s="54"/>
      <c r="C690" s="54"/>
    </row>
    <row r="691" spans="1:3">
      <c r="A691" s="54"/>
      <c r="B691" s="54"/>
      <c r="C691" s="54"/>
    </row>
    <row r="692" spans="1:3">
      <c r="A692" s="54"/>
      <c r="B692" s="54"/>
      <c r="C692" s="54"/>
    </row>
    <row r="693" spans="1:3">
      <c r="A693" s="54"/>
      <c r="B693" s="54"/>
      <c r="C693" s="54"/>
    </row>
    <row r="694" spans="1:3">
      <c r="A694" s="54"/>
      <c r="B694" s="54"/>
      <c r="C694" s="54"/>
    </row>
    <row r="695" spans="1:3">
      <c r="A695" s="54"/>
      <c r="B695" s="54"/>
      <c r="C695" s="54"/>
    </row>
    <row r="696" spans="1:3">
      <c r="A696" s="54"/>
      <c r="B696" s="54"/>
      <c r="C696" s="54"/>
    </row>
    <row r="697" spans="1:3">
      <c r="A697" s="54"/>
      <c r="B697" s="54"/>
      <c r="C697" s="54"/>
    </row>
    <row r="698" spans="1:3">
      <c r="A698" s="54"/>
      <c r="B698" s="54"/>
      <c r="C698" s="54"/>
    </row>
    <row r="699" spans="1:3">
      <c r="A699" s="54"/>
      <c r="B699" s="54"/>
      <c r="C699" s="54"/>
    </row>
    <row r="700" spans="1:3">
      <c r="A700" s="54"/>
      <c r="B700" s="54"/>
      <c r="C700" s="54"/>
    </row>
    <row r="701" spans="1:3">
      <c r="A701" s="54"/>
      <c r="B701" s="54"/>
      <c r="C701" s="54"/>
    </row>
    <row r="702" spans="1:3">
      <c r="A702" s="54"/>
      <c r="B702" s="54"/>
      <c r="C702" s="54"/>
    </row>
    <row r="703" spans="1:3">
      <c r="A703" s="54"/>
      <c r="B703" s="54"/>
      <c r="C703" s="54"/>
    </row>
    <row r="704" spans="1:3">
      <c r="A704" s="54"/>
      <c r="B704" s="54"/>
      <c r="C704" s="54"/>
    </row>
    <row r="705" spans="1:3">
      <c r="A705" s="54"/>
      <c r="B705" s="54"/>
      <c r="C705" s="54"/>
    </row>
    <row r="706" spans="1:3">
      <c r="A706" s="54"/>
      <c r="B706" s="54"/>
      <c r="C706" s="54"/>
    </row>
    <row r="707" spans="1:3">
      <c r="A707" s="54"/>
      <c r="B707" s="54"/>
      <c r="C707" s="54"/>
    </row>
    <row r="708" spans="1:3">
      <c r="A708" s="54"/>
      <c r="B708" s="54"/>
      <c r="C708" s="54"/>
    </row>
    <row r="709" spans="1:3">
      <c r="A709" s="54"/>
      <c r="B709" s="54"/>
      <c r="C709" s="54"/>
    </row>
    <row r="710" spans="1:3">
      <c r="A710" s="54"/>
      <c r="B710" s="54"/>
      <c r="C710" s="54"/>
    </row>
    <row r="711" spans="1:3">
      <c r="A711" s="54"/>
      <c r="B711" s="54"/>
      <c r="C711" s="54"/>
    </row>
    <row r="712" spans="1:3">
      <c r="A712" s="54"/>
      <c r="B712" s="54"/>
      <c r="C712" s="54"/>
    </row>
    <row r="713" spans="1:3">
      <c r="A713" s="54"/>
      <c r="B713" s="54"/>
      <c r="C713" s="54"/>
    </row>
    <row r="714" spans="1:3">
      <c r="A714" s="54"/>
      <c r="B714" s="54"/>
      <c r="C714" s="54"/>
    </row>
    <row r="715" spans="1:3">
      <c r="A715" s="54"/>
      <c r="B715" s="54"/>
      <c r="C715" s="54"/>
    </row>
    <row r="716" spans="1:3">
      <c r="A716" s="54"/>
      <c r="B716" s="54"/>
      <c r="C716" s="54"/>
    </row>
    <row r="717" spans="1:3">
      <c r="A717" s="54"/>
      <c r="B717" s="54"/>
      <c r="C717" s="54"/>
    </row>
    <row r="718" spans="1:3">
      <c r="A718" s="54"/>
      <c r="B718" s="54"/>
      <c r="C718" s="54"/>
    </row>
    <row r="719" spans="1:3">
      <c r="A719" s="54"/>
      <c r="B719" s="54"/>
      <c r="C719" s="54"/>
    </row>
    <row r="720" spans="1:3">
      <c r="A720" s="54"/>
      <c r="B720" s="54"/>
      <c r="C720" s="54"/>
    </row>
    <row r="721" spans="1:3">
      <c r="A721" s="54"/>
      <c r="B721" s="54"/>
      <c r="C721" s="54"/>
    </row>
    <row r="722" spans="1:3">
      <c r="A722" s="54"/>
      <c r="B722" s="54"/>
      <c r="C722" s="54"/>
    </row>
    <row r="723" spans="1:3">
      <c r="A723" s="54"/>
      <c r="B723" s="54"/>
      <c r="C723" s="54"/>
    </row>
    <row r="724" spans="1:3">
      <c r="A724" s="54"/>
      <c r="B724" s="54"/>
      <c r="C724" s="54"/>
    </row>
    <row r="725" spans="1:3">
      <c r="A725" s="54"/>
      <c r="B725" s="54"/>
      <c r="C725" s="54"/>
    </row>
    <row r="726" spans="1:3">
      <c r="A726" s="54"/>
      <c r="B726" s="54"/>
      <c r="C726" s="54"/>
    </row>
    <row r="727" spans="1:3">
      <c r="A727" s="54"/>
      <c r="B727" s="54"/>
      <c r="C727" s="54"/>
    </row>
    <row r="728" spans="1:3">
      <c r="A728" s="54"/>
      <c r="B728" s="54"/>
      <c r="C728" s="54"/>
    </row>
    <row r="729" spans="1:3">
      <c r="A729" s="54"/>
      <c r="B729" s="54"/>
      <c r="C729" s="54"/>
    </row>
    <row r="730" spans="1:3">
      <c r="A730" s="54"/>
      <c r="B730" s="54"/>
      <c r="C730" s="54"/>
    </row>
    <row r="731" spans="1:3">
      <c r="A731" s="54"/>
      <c r="B731" s="54"/>
      <c r="C731" s="54"/>
    </row>
    <row r="732" spans="1:3">
      <c r="A732" s="54"/>
      <c r="B732" s="54"/>
      <c r="C732" s="54"/>
    </row>
    <row r="733" spans="1:3">
      <c r="A733" s="54"/>
      <c r="B733" s="54"/>
      <c r="C733" s="54"/>
    </row>
    <row r="734" spans="1:3">
      <c r="A734" s="54"/>
      <c r="B734" s="54"/>
      <c r="C734" s="54"/>
    </row>
    <row r="735" spans="1:3">
      <c r="A735" s="54"/>
      <c r="B735" s="54"/>
      <c r="C735" s="54"/>
    </row>
    <row r="736" spans="1:3">
      <c r="A736" s="54"/>
      <c r="B736" s="54"/>
      <c r="C736" s="54"/>
    </row>
    <row r="737" spans="1:3">
      <c r="A737" s="54"/>
      <c r="B737" s="54"/>
      <c r="C737" s="54"/>
    </row>
    <row r="738" spans="1:3">
      <c r="A738" s="54"/>
      <c r="B738" s="54"/>
      <c r="C738" s="54"/>
    </row>
    <row r="739" spans="1:3">
      <c r="A739" s="54"/>
      <c r="B739" s="54"/>
      <c r="C739" s="54"/>
    </row>
    <row r="740" spans="1:3">
      <c r="A740" s="54"/>
      <c r="B740" s="54"/>
      <c r="C740" s="54"/>
    </row>
    <row r="741" spans="1:3">
      <c r="A741" s="54"/>
      <c r="B741" s="54"/>
      <c r="C741" s="54"/>
    </row>
    <row r="742" spans="1:3">
      <c r="A742" s="54"/>
      <c r="B742" s="54"/>
      <c r="C742" s="54"/>
    </row>
    <row r="743" spans="1:3">
      <c r="A743" s="54"/>
      <c r="B743" s="54"/>
      <c r="C743" s="54"/>
    </row>
    <row r="744" spans="1:3">
      <c r="A744" s="54"/>
      <c r="B744" s="54"/>
      <c r="C744" s="54"/>
    </row>
    <row r="745" spans="1:3">
      <c r="A745" s="54"/>
      <c r="B745" s="54"/>
      <c r="C745" s="54"/>
    </row>
    <row r="746" spans="1:3">
      <c r="A746" s="54"/>
      <c r="B746" s="54"/>
      <c r="C746" s="54"/>
    </row>
    <row r="747" spans="1:3">
      <c r="A747" s="54"/>
      <c r="B747" s="54"/>
      <c r="C747" s="54"/>
    </row>
    <row r="748" spans="1:3">
      <c r="A748" s="54"/>
      <c r="B748" s="54"/>
      <c r="C748" s="54"/>
    </row>
    <row r="749" spans="1:3">
      <c r="A749" s="54"/>
      <c r="B749" s="54"/>
      <c r="C749" s="54"/>
    </row>
    <row r="750" spans="1:3">
      <c r="A750" s="54"/>
      <c r="B750" s="54"/>
      <c r="C750" s="54"/>
    </row>
    <row r="751" spans="1:3">
      <c r="A751" s="54"/>
      <c r="B751" s="54"/>
      <c r="C751" s="54"/>
    </row>
    <row r="752" spans="1:3">
      <c r="A752" s="54"/>
      <c r="B752" s="54"/>
      <c r="C752" s="54"/>
    </row>
    <row r="753" spans="1:3">
      <c r="A753" s="54"/>
      <c r="B753" s="54"/>
      <c r="C753" s="54"/>
    </row>
    <row r="754" spans="1:3">
      <c r="A754" s="54"/>
      <c r="B754" s="54"/>
      <c r="C754" s="54"/>
    </row>
    <row r="755" spans="1:3">
      <c r="A755" s="54"/>
      <c r="B755" s="54"/>
      <c r="C755" s="54"/>
    </row>
    <row r="756" spans="1:3">
      <c r="A756" s="54"/>
      <c r="B756" s="54"/>
      <c r="C756" s="54"/>
    </row>
    <row r="757" spans="1:3">
      <c r="A757" s="54"/>
      <c r="B757" s="54"/>
      <c r="C757" s="54"/>
    </row>
    <row r="758" spans="1:3">
      <c r="A758" s="54"/>
      <c r="B758" s="54"/>
      <c r="C758" s="54"/>
    </row>
    <row r="759" spans="1:3">
      <c r="A759" s="54"/>
      <c r="B759" s="54"/>
      <c r="C759" s="54"/>
    </row>
    <row r="760" spans="1:3">
      <c r="A760" s="54"/>
      <c r="B760" s="54"/>
      <c r="C760" s="54"/>
    </row>
    <row r="761" spans="1:3">
      <c r="A761" s="54"/>
      <c r="B761" s="54"/>
      <c r="C761" s="54"/>
    </row>
    <row r="762" spans="1:3">
      <c r="A762" s="54"/>
      <c r="B762" s="54"/>
      <c r="C762" s="54"/>
    </row>
    <row r="763" spans="1:3">
      <c r="A763" s="54"/>
      <c r="B763" s="54"/>
      <c r="C763" s="54"/>
    </row>
    <row r="764" spans="1:3">
      <c r="A764" s="54"/>
      <c r="B764" s="54"/>
      <c r="C764" s="54"/>
    </row>
    <row r="765" spans="1:3">
      <c r="A765" s="54"/>
      <c r="B765" s="54"/>
      <c r="C765" s="54"/>
    </row>
    <row r="766" spans="1:3">
      <c r="A766" s="54"/>
      <c r="B766" s="54"/>
      <c r="C766" s="54"/>
    </row>
    <row r="767" spans="1:3">
      <c r="A767" s="54"/>
      <c r="B767" s="54"/>
      <c r="C767" s="54"/>
    </row>
    <row r="768" spans="1:3">
      <c r="A768" s="54"/>
      <c r="B768" s="54"/>
      <c r="C768" s="54"/>
    </row>
    <row r="769" spans="1:3">
      <c r="A769" s="54"/>
      <c r="B769" s="54"/>
      <c r="C769" s="54"/>
    </row>
    <row r="770" spans="1:3">
      <c r="A770" s="54"/>
      <c r="B770" s="54"/>
      <c r="C770" s="54"/>
    </row>
    <row r="771" spans="1:3">
      <c r="A771" s="54"/>
      <c r="B771" s="54"/>
      <c r="C771" s="54"/>
    </row>
    <row r="772" spans="1:3">
      <c r="A772" s="54"/>
      <c r="B772" s="54"/>
      <c r="C772" s="54"/>
    </row>
    <row r="773" spans="1:3">
      <c r="A773" s="54"/>
      <c r="B773" s="54"/>
      <c r="C773" s="54"/>
    </row>
    <row r="774" spans="1:3">
      <c r="A774" s="54"/>
      <c r="B774" s="54"/>
      <c r="C774" s="54"/>
    </row>
    <row r="775" spans="1:3">
      <c r="A775" s="54"/>
      <c r="B775" s="54"/>
      <c r="C775" s="54"/>
    </row>
    <row r="776" spans="1:3">
      <c r="A776" s="54"/>
      <c r="B776" s="54"/>
      <c r="C776" s="54"/>
    </row>
    <row r="777" spans="1:3">
      <c r="A777" s="54"/>
      <c r="B777" s="54"/>
      <c r="C777" s="54"/>
    </row>
    <row r="778" spans="1:3">
      <c r="A778" s="54"/>
      <c r="B778" s="54"/>
      <c r="C778" s="54"/>
    </row>
    <row r="779" spans="1:3">
      <c r="A779" s="54"/>
      <c r="B779" s="54"/>
      <c r="C779" s="54"/>
    </row>
    <row r="780" spans="1:3">
      <c r="A780" s="54"/>
      <c r="B780" s="54"/>
      <c r="C780" s="54"/>
    </row>
    <row r="781" spans="1:3">
      <c r="A781" s="54"/>
      <c r="B781" s="54"/>
      <c r="C781" s="54"/>
    </row>
    <row r="782" spans="1:3">
      <c r="A782" s="54"/>
      <c r="B782" s="54"/>
      <c r="C782" s="54"/>
    </row>
    <row r="783" spans="1:3">
      <c r="A783" s="54"/>
      <c r="B783" s="54"/>
      <c r="C783" s="54"/>
    </row>
    <row r="784" spans="1:3">
      <c r="A784" s="54"/>
      <c r="B784" s="54"/>
      <c r="C784" s="54"/>
    </row>
    <row r="785" spans="1:3">
      <c r="A785" s="54"/>
      <c r="B785" s="54"/>
      <c r="C785" s="54"/>
    </row>
    <row r="786" spans="1:3">
      <c r="A786" s="54"/>
      <c r="B786" s="54"/>
      <c r="C786" s="54"/>
    </row>
    <row r="787" spans="1:3">
      <c r="A787" s="54"/>
      <c r="B787" s="54"/>
      <c r="C787" s="54"/>
    </row>
    <row r="788" spans="1:3">
      <c r="A788" s="54"/>
      <c r="B788" s="54"/>
      <c r="C788" s="54"/>
    </row>
    <row r="789" spans="1:3">
      <c r="A789" s="54"/>
      <c r="B789" s="54"/>
      <c r="C789" s="54"/>
    </row>
    <row r="790" spans="1:3">
      <c r="A790" s="54"/>
      <c r="B790" s="54"/>
      <c r="C790" s="54"/>
    </row>
    <row r="791" spans="1:3">
      <c r="A791" s="54"/>
      <c r="B791" s="54"/>
      <c r="C791" s="54"/>
    </row>
    <row r="792" spans="1:3">
      <c r="A792" s="54"/>
      <c r="B792" s="54"/>
      <c r="C792" s="54"/>
    </row>
    <row r="793" spans="1:3">
      <c r="A793" s="54"/>
      <c r="B793" s="54"/>
      <c r="C793" s="54"/>
    </row>
    <row r="794" spans="1:3">
      <c r="A794" s="54"/>
      <c r="B794" s="54"/>
      <c r="C794" s="54"/>
    </row>
    <row r="795" spans="1:3">
      <c r="A795" s="54"/>
      <c r="B795" s="54"/>
      <c r="C795" s="54"/>
    </row>
    <row r="796" spans="1:3">
      <c r="A796" s="54"/>
      <c r="B796" s="54"/>
      <c r="C796" s="54"/>
    </row>
    <row r="797" spans="1:3">
      <c r="A797" s="54"/>
      <c r="B797" s="54"/>
      <c r="C797" s="54"/>
    </row>
    <row r="798" spans="1:3">
      <c r="A798" s="54"/>
      <c r="B798" s="54"/>
      <c r="C798" s="54"/>
    </row>
    <row r="799" spans="1:3">
      <c r="A799" s="54"/>
      <c r="B799" s="54"/>
      <c r="C799" s="54"/>
    </row>
    <row r="800" spans="1:3">
      <c r="A800" s="54"/>
      <c r="B800" s="54"/>
      <c r="C800" s="54"/>
    </row>
    <row r="801" spans="1:3">
      <c r="A801" s="54"/>
      <c r="B801" s="54"/>
      <c r="C801" s="54"/>
    </row>
    <row r="802" spans="1:3">
      <c r="A802" s="54"/>
      <c r="B802" s="54"/>
      <c r="C802" s="54"/>
    </row>
    <row r="803" spans="1:3">
      <c r="A803" s="54"/>
      <c r="B803" s="54"/>
      <c r="C803" s="54"/>
    </row>
    <row r="804" spans="1:3">
      <c r="A804" s="54"/>
      <c r="B804" s="54"/>
      <c r="C804" s="54"/>
    </row>
    <row r="805" spans="1:3">
      <c r="A805" s="54"/>
      <c r="B805" s="54"/>
      <c r="C805" s="54"/>
    </row>
    <row r="806" spans="1:3">
      <c r="A806" s="54"/>
      <c r="B806" s="54"/>
      <c r="C806" s="54"/>
    </row>
    <row r="807" spans="1:3">
      <c r="A807" s="54"/>
      <c r="B807" s="54"/>
      <c r="C807" s="54"/>
    </row>
    <row r="808" spans="1:3">
      <c r="A808" s="54"/>
      <c r="B808" s="54"/>
      <c r="C808" s="54"/>
    </row>
    <row r="809" spans="1:3">
      <c r="A809" s="54"/>
      <c r="B809" s="54"/>
      <c r="C809" s="54"/>
    </row>
    <row r="810" spans="1:3">
      <c r="A810" s="54"/>
      <c r="B810" s="54"/>
      <c r="C810" s="54"/>
    </row>
    <row r="811" spans="1:3">
      <c r="A811" s="54"/>
      <c r="B811" s="54"/>
      <c r="C811" s="54"/>
    </row>
    <row r="812" spans="1:3">
      <c r="A812" s="54"/>
      <c r="B812" s="54"/>
      <c r="C812" s="54"/>
    </row>
    <row r="813" spans="1:3">
      <c r="A813" s="54"/>
      <c r="B813" s="54"/>
      <c r="C813" s="54"/>
    </row>
    <row r="814" spans="1:3">
      <c r="A814" s="54"/>
      <c r="B814" s="54"/>
      <c r="C814" s="54"/>
    </row>
    <row r="815" spans="1:3">
      <c r="A815" s="54"/>
      <c r="B815" s="54"/>
      <c r="C815" s="54"/>
    </row>
    <row r="816" spans="1:3">
      <c r="A816" s="54"/>
      <c r="B816" s="54"/>
      <c r="C816" s="54"/>
    </row>
    <row r="817" spans="1:3">
      <c r="A817" s="54"/>
      <c r="B817" s="54"/>
      <c r="C817" s="54"/>
    </row>
    <row r="818" spans="1:3">
      <c r="A818" s="54"/>
      <c r="B818" s="54"/>
      <c r="C818" s="54"/>
    </row>
    <row r="819" spans="1:3">
      <c r="A819" s="54"/>
      <c r="B819" s="54"/>
      <c r="C819" s="54"/>
    </row>
    <row r="820" spans="1:3">
      <c r="A820" s="54"/>
      <c r="B820" s="54"/>
      <c r="C820" s="54"/>
    </row>
    <row r="821" spans="1:3">
      <c r="A821" s="54"/>
      <c r="B821" s="54"/>
      <c r="C821" s="54"/>
    </row>
    <row r="822" spans="1:3">
      <c r="A822" s="54"/>
      <c r="B822" s="54"/>
      <c r="C822" s="54"/>
    </row>
    <row r="823" spans="1:3">
      <c r="A823" s="54"/>
      <c r="B823" s="54"/>
      <c r="C823" s="54"/>
    </row>
    <row r="824" spans="1:3">
      <c r="A824" s="54"/>
      <c r="B824" s="54"/>
      <c r="C824" s="54"/>
    </row>
    <row r="825" spans="1:3">
      <c r="A825" s="54"/>
      <c r="B825" s="54"/>
      <c r="C825" s="54"/>
    </row>
    <row r="826" spans="1:3">
      <c r="A826" s="54"/>
      <c r="B826" s="54"/>
      <c r="C826" s="54"/>
    </row>
    <row r="827" spans="1:3">
      <c r="A827" s="54"/>
      <c r="B827" s="54"/>
      <c r="C827" s="54"/>
    </row>
    <row r="828" spans="1:3">
      <c r="A828" s="54"/>
      <c r="B828" s="54"/>
      <c r="C828" s="54"/>
    </row>
    <row r="829" spans="1:3">
      <c r="A829" s="54"/>
      <c r="B829" s="54"/>
      <c r="C829" s="54"/>
    </row>
    <row r="830" spans="1:3">
      <c r="A830" s="54"/>
      <c r="B830" s="54"/>
      <c r="C830" s="54"/>
    </row>
    <row r="831" spans="1:3">
      <c r="A831" s="54"/>
      <c r="B831" s="54"/>
      <c r="C831" s="54"/>
    </row>
    <row r="832" spans="1:3">
      <c r="A832" s="54"/>
      <c r="B832" s="54"/>
      <c r="C832" s="54"/>
    </row>
    <row r="833" spans="1:3">
      <c r="A833" s="54"/>
      <c r="B833" s="54"/>
      <c r="C833" s="54"/>
    </row>
    <row r="834" spans="1:3">
      <c r="A834" s="54"/>
      <c r="B834" s="54"/>
      <c r="C834" s="54"/>
    </row>
    <row r="835" spans="1:3">
      <c r="A835" s="54"/>
      <c r="B835" s="54"/>
      <c r="C835" s="54"/>
    </row>
    <row r="836" spans="1:3">
      <c r="A836" s="54"/>
      <c r="B836" s="54"/>
      <c r="C836" s="54"/>
    </row>
    <row r="837" spans="1:3">
      <c r="A837" s="54"/>
      <c r="B837" s="54"/>
      <c r="C837" s="54"/>
    </row>
    <row r="838" spans="1:3">
      <c r="A838" s="54"/>
      <c r="B838" s="54"/>
      <c r="C838" s="54"/>
    </row>
    <row r="839" spans="1:3">
      <c r="A839" s="54"/>
      <c r="B839" s="54"/>
      <c r="C839" s="54"/>
    </row>
    <row r="840" spans="1:3">
      <c r="A840" s="54"/>
      <c r="B840" s="54"/>
      <c r="C840" s="54"/>
    </row>
    <row r="841" spans="1:3">
      <c r="A841" s="54"/>
      <c r="B841" s="54"/>
      <c r="C841" s="54"/>
    </row>
    <row r="842" spans="1:3">
      <c r="A842" s="54"/>
      <c r="B842" s="54"/>
      <c r="C842" s="54"/>
    </row>
    <row r="843" spans="1:3">
      <c r="A843" s="54"/>
      <c r="B843" s="54"/>
      <c r="C843" s="54"/>
    </row>
    <row r="844" spans="1:3">
      <c r="A844" s="54"/>
      <c r="B844" s="54"/>
      <c r="C844" s="54"/>
    </row>
    <row r="845" spans="1:3">
      <c r="A845" s="54"/>
      <c r="B845" s="54"/>
      <c r="C845" s="54"/>
    </row>
    <row r="846" spans="1:3">
      <c r="A846" s="54"/>
      <c r="B846" s="54"/>
      <c r="C846" s="54"/>
    </row>
    <row r="847" spans="1:3">
      <c r="A847" s="54"/>
      <c r="B847" s="54"/>
      <c r="C847" s="54"/>
    </row>
    <row r="848" spans="1:3">
      <c r="A848" s="54"/>
      <c r="B848" s="54"/>
      <c r="C848" s="54"/>
    </row>
    <row r="849" spans="1:3">
      <c r="A849" s="54"/>
      <c r="B849" s="54"/>
      <c r="C849" s="54"/>
    </row>
    <row r="850" spans="1:3">
      <c r="A850" s="54"/>
      <c r="B850" s="54"/>
      <c r="C850" s="54"/>
    </row>
    <row r="851" spans="1:3">
      <c r="A851" s="54"/>
      <c r="B851" s="54"/>
      <c r="C851" s="54"/>
    </row>
    <row r="852" spans="1:3">
      <c r="A852" s="54"/>
      <c r="B852" s="54"/>
      <c r="C852" s="54"/>
    </row>
    <row r="853" spans="1:3">
      <c r="A853" s="54"/>
      <c r="B853" s="54"/>
      <c r="C853" s="54"/>
    </row>
    <row r="854" spans="1:3">
      <c r="A854" s="54"/>
      <c r="B854" s="54"/>
      <c r="C854" s="54"/>
    </row>
    <row r="855" spans="1:3">
      <c r="A855" s="54"/>
      <c r="B855" s="54"/>
      <c r="C855" s="54"/>
    </row>
    <row r="856" spans="1:3">
      <c r="A856" s="54"/>
      <c r="B856" s="54"/>
      <c r="C856" s="54"/>
    </row>
    <row r="857" spans="1:3">
      <c r="A857" s="54"/>
      <c r="B857" s="54"/>
      <c r="C857" s="54"/>
    </row>
    <row r="858" spans="1:3">
      <c r="A858" s="54"/>
      <c r="B858" s="54"/>
      <c r="C858" s="54"/>
    </row>
    <row r="859" spans="1:3">
      <c r="A859" s="54"/>
      <c r="B859" s="54"/>
      <c r="C859" s="54"/>
    </row>
    <row r="860" spans="1:3">
      <c r="A860" s="54"/>
      <c r="B860" s="54"/>
      <c r="C860" s="54"/>
    </row>
    <row r="861" spans="1:3">
      <c r="A861" s="54"/>
      <c r="B861" s="54"/>
      <c r="C861" s="54"/>
    </row>
    <row r="862" spans="1:3">
      <c r="A862" s="54"/>
      <c r="B862" s="54"/>
      <c r="C862" s="54"/>
    </row>
    <row r="863" spans="1:3">
      <c r="A863" s="54"/>
      <c r="B863" s="54"/>
      <c r="C863" s="54"/>
    </row>
    <row r="864" spans="1:3">
      <c r="A864" s="54"/>
      <c r="B864" s="54"/>
      <c r="C864" s="54"/>
    </row>
    <row r="865" spans="1:3">
      <c r="A865" s="54"/>
      <c r="B865" s="54"/>
      <c r="C865" s="54"/>
    </row>
    <row r="866" spans="1:3">
      <c r="A866" s="54"/>
      <c r="B866" s="54"/>
      <c r="C866" s="54"/>
    </row>
    <row r="867" spans="1:3">
      <c r="A867" s="54"/>
      <c r="B867" s="54"/>
      <c r="C867" s="54"/>
    </row>
    <row r="868" spans="1:3">
      <c r="A868" s="54"/>
      <c r="B868" s="54"/>
      <c r="C868" s="54"/>
    </row>
    <row r="869" spans="1:3">
      <c r="A869" s="54"/>
      <c r="B869" s="54"/>
      <c r="C869" s="54"/>
    </row>
    <row r="870" spans="1:3">
      <c r="A870" s="54"/>
      <c r="B870" s="54"/>
      <c r="C870" s="54"/>
    </row>
    <row r="871" spans="1:3">
      <c r="A871" s="54"/>
      <c r="B871" s="54"/>
      <c r="C871" s="54"/>
    </row>
    <row r="872" spans="1:3">
      <c r="A872" s="54"/>
      <c r="B872" s="54"/>
      <c r="C872" s="54"/>
    </row>
    <row r="873" spans="1:3">
      <c r="A873" s="54"/>
      <c r="B873" s="54"/>
      <c r="C873" s="54"/>
    </row>
    <row r="874" spans="1:3">
      <c r="A874" s="54"/>
      <c r="B874" s="54"/>
      <c r="C874" s="54"/>
    </row>
    <row r="875" spans="1:3">
      <c r="A875" s="54"/>
      <c r="B875" s="54"/>
      <c r="C875" s="54"/>
    </row>
    <row r="876" spans="1:3">
      <c r="A876" s="54"/>
      <c r="B876" s="54"/>
      <c r="C876" s="54"/>
    </row>
    <row r="877" spans="1:3">
      <c r="A877" s="54"/>
      <c r="B877" s="54"/>
      <c r="C877" s="54"/>
    </row>
    <row r="878" spans="1:3">
      <c r="A878" s="54"/>
      <c r="B878" s="54"/>
      <c r="C878" s="54"/>
    </row>
    <row r="879" spans="1:3">
      <c r="A879" s="54"/>
      <c r="B879" s="54"/>
      <c r="C879" s="54"/>
    </row>
    <row r="880" spans="1:3">
      <c r="A880" s="54"/>
      <c r="B880" s="54"/>
      <c r="C880" s="54"/>
    </row>
    <row r="881" spans="1:3">
      <c r="A881" s="54"/>
      <c r="B881" s="54"/>
      <c r="C881" s="54"/>
    </row>
    <row r="882" spans="1:3">
      <c r="A882" s="54"/>
      <c r="B882" s="54"/>
      <c r="C882" s="54"/>
    </row>
    <row r="883" spans="1:3">
      <c r="A883" s="54"/>
      <c r="B883" s="54"/>
      <c r="C883" s="54"/>
    </row>
    <row r="884" spans="1:3">
      <c r="A884" s="54"/>
      <c r="B884" s="54"/>
      <c r="C884" s="54"/>
    </row>
    <row r="885" spans="1:3">
      <c r="A885" s="54"/>
      <c r="B885" s="54"/>
      <c r="C885" s="54"/>
    </row>
    <row r="886" spans="1:3">
      <c r="A886" s="54"/>
      <c r="B886" s="54"/>
      <c r="C886" s="54"/>
    </row>
    <row r="887" spans="1:3">
      <c r="A887" s="54"/>
      <c r="B887" s="54"/>
      <c r="C887" s="54"/>
    </row>
    <row r="888" spans="1:3">
      <c r="A888" s="54"/>
      <c r="B888" s="54"/>
      <c r="C888" s="54"/>
    </row>
    <row r="889" spans="1:3">
      <c r="A889" s="54"/>
      <c r="B889" s="54"/>
      <c r="C889" s="54"/>
    </row>
    <row r="890" spans="1:3">
      <c r="A890" s="54"/>
      <c r="B890" s="54"/>
      <c r="C890" s="54"/>
    </row>
    <row r="891" spans="1:3">
      <c r="A891" s="54"/>
      <c r="B891" s="54"/>
      <c r="C891" s="54"/>
    </row>
    <row r="892" spans="1:3">
      <c r="A892" s="54"/>
      <c r="B892" s="54"/>
      <c r="C892" s="54"/>
    </row>
    <row r="893" spans="1:3">
      <c r="A893" s="54"/>
      <c r="B893" s="54"/>
      <c r="C893" s="54"/>
    </row>
    <row r="894" spans="1:3">
      <c r="A894" s="54"/>
      <c r="B894" s="54"/>
      <c r="C894" s="54"/>
    </row>
    <row r="895" spans="1:3">
      <c r="A895" s="54"/>
      <c r="B895" s="54"/>
      <c r="C895" s="54"/>
    </row>
    <row r="896" spans="1:3">
      <c r="A896" s="54"/>
      <c r="B896" s="54"/>
      <c r="C896" s="54"/>
    </row>
    <row r="897" spans="1:3">
      <c r="A897" s="54"/>
      <c r="B897" s="54"/>
      <c r="C897" s="54"/>
    </row>
    <row r="898" spans="1:3">
      <c r="A898" s="54"/>
      <c r="B898" s="54"/>
      <c r="C898" s="54"/>
    </row>
    <row r="899" spans="1:3">
      <c r="A899" s="54"/>
      <c r="B899" s="54"/>
      <c r="C899" s="54"/>
    </row>
    <row r="900" spans="1:3">
      <c r="A900" s="54"/>
      <c r="B900" s="54"/>
      <c r="C900" s="54"/>
    </row>
    <row r="901" spans="1:3">
      <c r="A901" s="54"/>
      <c r="B901" s="54"/>
      <c r="C901" s="54"/>
    </row>
    <row r="902" spans="1:3">
      <c r="A902" s="54"/>
      <c r="B902" s="54"/>
      <c r="C902" s="54"/>
    </row>
    <row r="903" spans="1:3">
      <c r="A903" s="54"/>
      <c r="B903" s="54"/>
      <c r="C903" s="54"/>
    </row>
    <row r="904" spans="1:3">
      <c r="A904" s="54"/>
      <c r="B904" s="54"/>
      <c r="C904" s="54"/>
    </row>
    <row r="905" spans="1:3">
      <c r="A905" s="54"/>
      <c r="B905" s="54"/>
      <c r="C905" s="54"/>
    </row>
    <row r="906" spans="1:3">
      <c r="A906" s="54"/>
      <c r="B906" s="54"/>
      <c r="C906" s="54"/>
    </row>
    <row r="907" spans="1:3">
      <c r="A907" s="54"/>
      <c r="B907" s="54"/>
      <c r="C907" s="54"/>
    </row>
    <row r="908" spans="1:3">
      <c r="A908" s="54"/>
      <c r="B908" s="54"/>
      <c r="C908" s="54"/>
    </row>
    <row r="909" spans="1:3">
      <c r="A909" s="54"/>
      <c r="B909" s="54"/>
      <c r="C909" s="54"/>
    </row>
    <row r="910" spans="1:3">
      <c r="A910" s="54"/>
      <c r="B910" s="54"/>
      <c r="C910" s="54"/>
    </row>
    <row r="911" spans="1:3">
      <c r="A911" s="54"/>
      <c r="B911" s="54"/>
      <c r="C911" s="54"/>
    </row>
    <row r="912" spans="1:3">
      <c r="A912" s="54"/>
      <c r="B912" s="54"/>
      <c r="C912" s="54"/>
    </row>
    <row r="913" spans="1:3">
      <c r="A913" s="54"/>
      <c r="B913" s="54"/>
      <c r="C913" s="54"/>
    </row>
    <row r="914" spans="1:3">
      <c r="A914" s="54"/>
      <c r="B914" s="54"/>
      <c r="C914" s="54"/>
    </row>
    <row r="915" spans="1:3">
      <c r="A915" s="54"/>
      <c r="B915" s="54"/>
      <c r="C915" s="54"/>
    </row>
    <row r="916" spans="1:3">
      <c r="A916" s="54"/>
      <c r="B916" s="54"/>
      <c r="C916" s="54"/>
    </row>
    <row r="917" spans="1:3">
      <c r="A917" s="54"/>
      <c r="B917" s="54"/>
      <c r="C917" s="54"/>
    </row>
    <row r="918" spans="1:3">
      <c r="A918" s="54"/>
      <c r="B918" s="54"/>
      <c r="C918" s="54"/>
    </row>
    <row r="919" spans="1:3">
      <c r="A919" s="54"/>
      <c r="B919" s="54"/>
      <c r="C919" s="54"/>
    </row>
    <row r="920" spans="1:3">
      <c r="A920" s="54"/>
      <c r="B920" s="54"/>
      <c r="C920" s="54"/>
    </row>
    <row r="921" spans="1:3">
      <c r="A921" s="54"/>
      <c r="B921" s="54"/>
      <c r="C921" s="54"/>
    </row>
    <row r="922" spans="1:3">
      <c r="A922" s="54"/>
      <c r="B922" s="54"/>
      <c r="C922" s="54"/>
    </row>
    <row r="923" spans="1:3">
      <c r="A923" s="54"/>
      <c r="B923" s="54"/>
      <c r="C923" s="54"/>
    </row>
    <row r="924" spans="1:3">
      <c r="A924" s="54"/>
      <c r="B924" s="54"/>
      <c r="C924" s="54"/>
    </row>
    <row r="925" spans="1:3">
      <c r="A925" s="54"/>
      <c r="B925" s="54"/>
      <c r="C925" s="54"/>
    </row>
    <row r="926" spans="1:3">
      <c r="A926" s="54"/>
      <c r="B926" s="54"/>
      <c r="C926" s="54"/>
    </row>
    <row r="927" spans="1:3">
      <c r="A927" s="54"/>
      <c r="B927" s="54"/>
      <c r="C927" s="54"/>
    </row>
    <row r="928" spans="1:3">
      <c r="A928" s="54"/>
      <c r="B928" s="54"/>
      <c r="C928" s="54"/>
    </row>
    <row r="929" spans="1:3">
      <c r="A929" s="54"/>
      <c r="B929" s="54"/>
      <c r="C929" s="54"/>
    </row>
    <row r="930" spans="1:3">
      <c r="A930" s="54"/>
      <c r="B930" s="54"/>
      <c r="C930" s="54"/>
    </row>
    <row r="931" spans="1:3">
      <c r="A931" s="54"/>
      <c r="B931" s="54"/>
      <c r="C931" s="54"/>
    </row>
    <row r="932" spans="1:3">
      <c r="A932" s="54"/>
      <c r="B932" s="54"/>
      <c r="C932" s="54"/>
    </row>
    <row r="933" spans="1:3">
      <c r="A933" s="54"/>
      <c r="B933" s="54"/>
      <c r="C933" s="54"/>
    </row>
    <row r="934" spans="1:3">
      <c r="A934" s="54"/>
      <c r="B934" s="54"/>
      <c r="C934" s="54"/>
    </row>
    <row r="935" spans="1:3">
      <c r="A935" s="54"/>
      <c r="B935" s="54"/>
      <c r="C935" s="54"/>
    </row>
    <row r="936" spans="1:3">
      <c r="A936" s="54"/>
      <c r="B936" s="54"/>
      <c r="C936" s="54"/>
    </row>
    <row r="937" spans="1:3">
      <c r="A937" s="54"/>
      <c r="B937" s="54"/>
      <c r="C937" s="54"/>
    </row>
    <row r="938" spans="1:3">
      <c r="A938" s="54"/>
      <c r="B938" s="54"/>
      <c r="C938" s="54"/>
    </row>
    <row r="939" spans="1:3">
      <c r="A939" s="54"/>
      <c r="B939" s="54"/>
      <c r="C939" s="54"/>
    </row>
    <row r="940" spans="1:3">
      <c r="A940" s="54"/>
      <c r="B940" s="54"/>
      <c r="C940" s="54"/>
    </row>
    <row r="941" spans="1:3">
      <c r="A941" s="54"/>
      <c r="B941" s="54"/>
      <c r="C941" s="54"/>
    </row>
    <row r="942" spans="1:3">
      <c r="A942" s="54"/>
      <c r="B942" s="54"/>
      <c r="C942" s="54"/>
    </row>
    <row r="943" spans="1:3">
      <c r="A943" s="54"/>
      <c r="B943" s="54"/>
      <c r="C943" s="54"/>
    </row>
    <row r="944" spans="1:3">
      <c r="A944" s="54"/>
      <c r="B944" s="54"/>
      <c r="C944" s="54"/>
    </row>
    <row r="945" spans="1:3">
      <c r="A945" s="54"/>
      <c r="B945" s="54"/>
      <c r="C945" s="54"/>
    </row>
    <row r="946" spans="1:3">
      <c r="A946" s="54"/>
      <c r="B946" s="54"/>
      <c r="C946" s="54"/>
    </row>
    <row r="947" spans="1:3">
      <c r="A947" s="54"/>
      <c r="B947" s="54"/>
      <c r="C947" s="54"/>
    </row>
    <row r="948" spans="1:3">
      <c r="A948" s="54"/>
      <c r="B948" s="54"/>
      <c r="C948" s="54"/>
    </row>
    <row r="949" spans="1:3">
      <c r="A949" s="54"/>
      <c r="B949" s="54"/>
      <c r="C949" s="54"/>
    </row>
    <row r="950" spans="1:3">
      <c r="A950" s="54"/>
      <c r="B950" s="54"/>
      <c r="C950" s="54"/>
    </row>
    <row r="951" spans="1:3">
      <c r="A951" s="54"/>
      <c r="B951" s="54"/>
      <c r="C951" s="54"/>
    </row>
    <row r="952" spans="1:3">
      <c r="A952" s="54"/>
      <c r="B952" s="54"/>
      <c r="C952" s="54"/>
    </row>
    <row r="953" spans="1:3">
      <c r="A953" s="54"/>
      <c r="B953" s="54"/>
      <c r="C953" s="54"/>
    </row>
    <row r="954" spans="1:3">
      <c r="A954" s="54"/>
      <c r="B954" s="54"/>
      <c r="C954" s="54"/>
    </row>
    <row r="955" spans="1:3">
      <c r="A955" s="54"/>
      <c r="B955" s="54"/>
      <c r="C955" s="54"/>
    </row>
    <row r="956" spans="1:3">
      <c r="A956" s="54"/>
      <c r="B956" s="54"/>
      <c r="C956" s="54"/>
    </row>
    <row r="957" spans="1:3">
      <c r="A957" s="54"/>
      <c r="B957" s="54"/>
      <c r="C957" s="54"/>
    </row>
    <row r="958" spans="1:3">
      <c r="A958" s="54"/>
      <c r="B958" s="54"/>
      <c r="C958" s="54"/>
    </row>
    <row r="959" spans="1:3">
      <c r="A959" s="54"/>
      <c r="B959" s="54"/>
      <c r="C959" s="54"/>
    </row>
    <row r="960" spans="1:3">
      <c r="A960" s="54"/>
      <c r="B960" s="54"/>
      <c r="C960" s="54"/>
    </row>
    <row r="961" spans="1:3">
      <c r="A961" s="54"/>
      <c r="B961" s="54"/>
      <c r="C961" s="54"/>
    </row>
    <row r="962" spans="1:3">
      <c r="A962" s="54"/>
      <c r="B962" s="54"/>
      <c r="C962" s="54"/>
    </row>
    <row r="963" spans="1:3">
      <c r="A963" s="54"/>
      <c r="B963" s="54"/>
      <c r="C963" s="54"/>
    </row>
    <row r="964" spans="1:3">
      <c r="A964" s="54"/>
      <c r="B964" s="54"/>
      <c r="C964" s="54"/>
    </row>
    <row r="965" spans="1:3">
      <c r="A965" s="54"/>
      <c r="B965" s="54"/>
      <c r="C965" s="54"/>
    </row>
    <row r="966" spans="1:3">
      <c r="A966" s="54"/>
      <c r="B966" s="54"/>
      <c r="C966" s="54"/>
    </row>
    <row r="967" spans="1:3">
      <c r="A967" s="54"/>
      <c r="B967" s="54"/>
      <c r="C967" s="54"/>
    </row>
    <row r="968" spans="1:3">
      <c r="A968" s="54"/>
      <c r="B968" s="54"/>
      <c r="C968" s="54"/>
    </row>
    <row r="969" spans="1:3">
      <c r="A969" s="54"/>
      <c r="B969" s="54"/>
      <c r="C969" s="54"/>
    </row>
    <row r="970" spans="1:3">
      <c r="A970" s="54"/>
      <c r="B970" s="54"/>
      <c r="C970" s="54"/>
    </row>
    <row r="971" spans="1:3">
      <c r="A971" s="54"/>
      <c r="B971" s="54"/>
      <c r="C971" s="54"/>
    </row>
    <row r="972" spans="1:3">
      <c r="A972" s="54"/>
      <c r="B972" s="54"/>
      <c r="C972" s="54"/>
    </row>
    <row r="973" spans="1:3">
      <c r="A973" s="54"/>
      <c r="B973" s="54"/>
      <c r="C973" s="54"/>
    </row>
    <row r="974" spans="1:3">
      <c r="A974" s="54"/>
      <c r="B974" s="54"/>
      <c r="C974" s="54"/>
    </row>
    <row r="975" spans="1:3">
      <c r="A975" s="54"/>
      <c r="B975" s="54"/>
      <c r="C975" s="54"/>
    </row>
    <row r="976" spans="1:3">
      <c r="A976" s="54"/>
      <c r="B976" s="54"/>
      <c r="C976" s="54"/>
    </row>
    <row r="977" spans="1:3">
      <c r="A977" s="54"/>
      <c r="B977" s="54"/>
      <c r="C977" s="54"/>
    </row>
    <row r="978" spans="1:3">
      <c r="A978" s="54"/>
      <c r="B978" s="54"/>
      <c r="C978" s="54"/>
    </row>
    <row r="979" spans="1:3">
      <c r="A979" s="54"/>
      <c r="B979" s="54"/>
      <c r="C979" s="54"/>
    </row>
    <row r="980" spans="1:3">
      <c r="A980" s="54"/>
      <c r="B980" s="54"/>
      <c r="C980" s="54"/>
    </row>
    <row r="981" spans="1:3">
      <c r="A981" s="54"/>
      <c r="B981" s="54"/>
      <c r="C981" s="54"/>
    </row>
    <row r="982" spans="1:3">
      <c r="A982" s="54"/>
      <c r="B982" s="54"/>
      <c r="C982" s="54"/>
    </row>
    <row r="983" spans="1:3">
      <c r="A983" s="54"/>
      <c r="B983" s="54"/>
      <c r="C983" s="54"/>
    </row>
    <row r="984" spans="1:3">
      <c r="A984" s="54"/>
      <c r="B984" s="54"/>
      <c r="C984" s="54"/>
    </row>
    <row r="985" spans="1:3">
      <c r="A985" s="54"/>
      <c r="B985" s="54"/>
      <c r="C985" s="54"/>
    </row>
    <row r="986" spans="1:3">
      <c r="A986" s="54"/>
      <c r="B986" s="54"/>
      <c r="C986" s="54"/>
    </row>
    <row r="987" spans="1:3">
      <c r="A987" s="54"/>
      <c r="B987" s="54"/>
      <c r="C987" s="54"/>
    </row>
    <row r="988" spans="1:3">
      <c r="A988" s="54"/>
      <c r="B988" s="54"/>
      <c r="C988" s="54"/>
    </row>
    <row r="989" spans="1:3">
      <c r="A989" s="54"/>
      <c r="B989" s="54"/>
      <c r="C989" s="54"/>
    </row>
    <row r="990" spans="1:3">
      <c r="A990" s="54"/>
      <c r="B990" s="54"/>
      <c r="C990" s="54"/>
    </row>
  </sheetData>
  <phoneticPr fontId="4" type="noConversion"/>
  <conditionalFormatting sqref="I2:I55">
    <cfRule type="cellIs" dxfId="15" priority="6" operator="lessThan">
      <formula>60</formula>
    </cfRule>
  </conditionalFormatting>
  <conditionalFormatting sqref="I56:I133">
    <cfRule type="cellIs" dxfId="14" priority="5" operator="lessThan">
      <formula>70</formula>
    </cfRule>
  </conditionalFormatting>
  <conditionalFormatting sqref="J2:J55">
    <cfRule type="cellIs" dxfId="13" priority="4" operator="lessThan">
      <formula>60</formula>
    </cfRule>
  </conditionalFormatting>
  <conditionalFormatting sqref="J56:J133">
    <cfRule type="cellIs" dxfId="12" priority="3" operator="lessThan">
      <formula>70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G991"/>
  <sheetViews>
    <sheetView topLeftCell="A70" workbookViewId="0">
      <selection activeCell="C124" sqref="C1:C1048576"/>
    </sheetView>
  </sheetViews>
  <sheetFormatPr defaultColWidth="12.625" defaultRowHeight="15.75" customHeight="1"/>
  <cols>
    <col min="1" max="1" width="10.75" style="43" customWidth="1"/>
    <col min="2" max="2" width="17.5" style="43" bestFit="1" customWidth="1"/>
    <col min="3" max="4" width="6" style="43" bestFit="1" customWidth="1"/>
    <col min="5" max="5" width="10.5" style="43" bestFit="1" customWidth="1"/>
    <col min="6" max="6" width="12.625" style="43"/>
    <col min="8" max="16384" width="12.625" style="43"/>
  </cols>
  <sheetData>
    <row r="1" spans="1:6" ht="16.5">
      <c r="A1" s="39" t="s">
        <v>680</v>
      </c>
      <c r="B1" s="39" t="s">
        <v>681</v>
      </c>
      <c r="C1" s="40" t="s">
        <v>683</v>
      </c>
      <c r="D1" s="41" t="s">
        <v>684</v>
      </c>
      <c r="E1" s="42" t="s">
        <v>685</v>
      </c>
      <c r="F1" s="81" t="s">
        <v>825</v>
      </c>
    </row>
    <row r="2" spans="1:6" ht="16.5">
      <c r="A2" s="39" t="s">
        <v>686</v>
      </c>
      <c r="B2" s="39" t="s">
        <v>6</v>
      </c>
      <c r="C2" s="44">
        <v>79</v>
      </c>
      <c r="D2" s="41"/>
      <c r="E2" s="41"/>
      <c r="F2" s="35">
        <f>IF(C2&gt;E2*0.7,C2,ROUND(E2*0.7,0))</f>
        <v>79</v>
      </c>
    </row>
    <row r="3" spans="1:6" ht="16.5">
      <c r="A3" s="39" t="s">
        <v>688</v>
      </c>
      <c r="B3" s="39" t="s">
        <v>9</v>
      </c>
      <c r="C3" s="44">
        <v>87</v>
      </c>
      <c r="D3" s="41"/>
      <c r="E3" s="41"/>
      <c r="F3" s="35">
        <f t="shared" ref="F3:F66" si="0">IF(C3&gt;E3*0.7,C3,ROUND(E3*0.7,0))</f>
        <v>87</v>
      </c>
    </row>
    <row r="4" spans="1:6" ht="16.5">
      <c r="A4" s="39" t="s">
        <v>690</v>
      </c>
      <c r="B4" s="39" t="s">
        <v>12</v>
      </c>
      <c r="C4" s="44">
        <v>79</v>
      </c>
      <c r="D4" s="41"/>
      <c r="E4" s="41"/>
      <c r="F4" s="35">
        <f t="shared" si="0"/>
        <v>79</v>
      </c>
    </row>
    <row r="5" spans="1:6" ht="16.5">
      <c r="A5" s="39" t="s">
        <v>690</v>
      </c>
      <c r="B5" s="39" t="s">
        <v>14</v>
      </c>
      <c r="C5" s="44">
        <v>48</v>
      </c>
      <c r="D5" s="41"/>
      <c r="E5" s="41"/>
      <c r="F5" s="35">
        <f t="shared" si="0"/>
        <v>48</v>
      </c>
    </row>
    <row r="6" spans="1:6" ht="16.5">
      <c r="A6" s="39" t="s">
        <v>690</v>
      </c>
      <c r="B6" s="39" t="s">
        <v>16</v>
      </c>
      <c r="C6" s="44">
        <v>52</v>
      </c>
      <c r="D6" s="41"/>
      <c r="E6" s="41"/>
      <c r="F6" s="35">
        <f t="shared" si="0"/>
        <v>52</v>
      </c>
    </row>
    <row r="7" spans="1:6" ht="16.5">
      <c r="A7" s="39" t="s">
        <v>694</v>
      </c>
      <c r="B7" s="39" t="s">
        <v>20</v>
      </c>
      <c r="C7" s="44">
        <v>0</v>
      </c>
      <c r="D7" s="41" t="s">
        <v>696</v>
      </c>
      <c r="E7" s="41"/>
      <c r="F7" s="35">
        <f t="shared" si="0"/>
        <v>0</v>
      </c>
    </row>
    <row r="8" spans="1:6" ht="16.5">
      <c r="A8" s="39" t="s">
        <v>697</v>
      </c>
      <c r="B8" s="39" t="s">
        <v>24</v>
      </c>
      <c r="C8" s="44">
        <v>49</v>
      </c>
      <c r="D8" s="41"/>
      <c r="E8" s="41"/>
      <c r="F8" s="35">
        <f t="shared" si="0"/>
        <v>49</v>
      </c>
    </row>
    <row r="9" spans="1:6" ht="16.5">
      <c r="A9" s="39" t="s">
        <v>699</v>
      </c>
      <c r="B9" s="39" t="s">
        <v>28</v>
      </c>
      <c r="C9" s="44">
        <v>25</v>
      </c>
      <c r="D9" s="41"/>
      <c r="E9" s="46">
        <v>53</v>
      </c>
      <c r="F9" s="35">
        <f t="shared" si="0"/>
        <v>37</v>
      </c>
    </row>
    <row r="10" spans="1:6" ht="16.5">
      <c r="A10" s="39" t="s">
        <v>701</v>
      </c>
      <c r="B10" s="39" t="s">
        <v>31</v>
      </c>
      <c r="C10" s="44">
        <v>64</v>
      </c>
      <c r="D10" s="41"/>
      <c r="E10" s="41"/>
      <c r="F10" s="35">
        <f t="shared" si="0"/>
        <v>64</v>
      </c>
    </row>
    <row r="11" spans="1:6" ht="16.5">
      <c r="A11" s="39" t="s">
        <v>703</v>
      </c>
      <c r="B11" s="39" t="s">
        <v>34</v>
      </c>
      <c r="C11" s="71">
        <v>0</v>
      </c>
      <c r="D11" s="41" t="s">
        <v>696</v>
      </c>
      <c r="E11" s="41"/>
      <c r="F11" s="35">
        <f t="shared" si="0"/>
        <v>0</v>
      </c>
    </row>
    <row r="12" spans="1:6" ht="16.5">
      <c r="A12" s="39" t="s">
        <v>705</v>
      </c>
      <c r="B12" s="39" t="s">
        <v>39</v>
      </c>
      <c r="C12" s="71">
        <v>0</v>
      </c>
      <c r="D12" s="41" t="s">
        <v>696</v>
      </c>
      <c r="E12" s="41"/>
      <c r="F12" s="35">
        <f t="shared" si="0"/>
        <v>0</v>
      </c>
    </row>
    <row r="13" spans="1:6" ht="16.5">
      <c r="A13" s="39" t="s">
        <v>705</v>
      </c>
      <c r="B13" s="39" t="s">
        <v>41</v>
      </c>
      <c r="C13" s="44">
        <v>57</v>
      </c>
      <c r="D13" s="41"/>
      <c r="E13" s="41"/>
      <c r="F13" s="35">
        <f t="shared" si="0"/>
        <v>57</v>
      </c>
    </row>
    <row r="14" spans="1:6" ht="16.5">
      <c r="A14" s="39" t="s">
        <v>705</v>
      </c>
      <c r="B14" s="39" t="s">
        <v>43</v>
      </c>
      <c r="C14" s="44">
        <v>45</v>
      </c>
      <c r="D14" s="41"/>
      <c r="E14" s="41"/>
      <c r="F14" s="35">
        <f t="shared" si="0"/>
        <v>45</v>
      </c>
    </row>
    <row r="15" spans="1:6" ht="16.5">
      <c r="A15" s="39" t="s">
        <v>705</v>
      </c>
      <c r="B15" s="39" t="s">
        <v>45</v>
      </c>
      <c r="C15" s="71">
        <v>0</v>
      </c>
      <c r="D15" s="41" t="s">
        <v>696</v>
      </c>
      <c r="E15" s="41">
        <v>89</v>
      </c>
      <c r="F15" s="35">
        <f t="shared" si="0"/>
        <v>62</v>
      </c>
    </row>
    <row r="16" spans="1:6" ht="16.5">
      <c r="A16" s="39" t="s">
        <v>705</v>
      </c>
      <c r="B16" s="39" t="s">
        <v>47</v>
      </c>
      <c r="C16" s="44">
        <v>61</v>
      </c>
      <c r="D16" s="41"/>
      <c r="E16" s="41"/>
      <c r="F16" s="35">
        <f t="shared" si="0"/>
        <v>61</v>
      </c>
    </row>
    <row r="17" spans="1:6" ht="16.5">
      <c r="A17" s="39" t="s">
        <v>705</v>
      </c>
      <c r="B17" s="39" t="s">
        <v>51</v>
      </c>
      <c r="C17" s="44">
        <v>84</v>
      </c>
      <c r="D17" s="41"/>
      <c r="E17" s="41"/>
      <c r="F17" s="35">
        <f t="shared" si="0"/>
        <v>84</v>
      </c>
    </row>
    <row r="18" spans="1:6" ht="16.5">
      <c r="A18" s="39" t="s">
        <v>705</v>
      </c>
      <c r="B18" s="39" t="s">
        <v>54</v>
      </c>
      <c r="C18" s="44">
        <v>17</v>
      </c>
      <c r="D18" s="41"/>
      <c r="E18" s="41"/>
      <c r="F18" s="35">
        <f t="shared" si="0"/>
        <v>17</v>
      </c>
    </row>
    <row r="19" spans="1:6" ht="16.5">
      <c r="A19" s="39" t="s">
        <v>715</v>
      </c>
      <c r="B19" s="39" t="s">
        <v>59</v>
      </c>
      <c r="C19" s="44">
        <v>64</v>
      </c>
      <c r="D19" s="41"/>
      <c r="E19" s="41"/>
      <c r="F19" s="35">
        <f t="shared" si="0"/>
        <v>64</v>
      </c>
    </row>
    <row r="20" spans="1:6" ht="16.5">
      <c r="A20" s="39" t="s">
        <v>718</v>
      </c>
      <c r="B20" s="39" t="s">
        <v>62</v>
      </c>
      <c r="C20" s="44">
        <v>82</v>
      </c>
      <c r="D20" s="41"/>
      <c r="E20" s="41"/>
      <c r="F20" s="35">
        <f t="shared" si="0"/>
        <v>82</v>
      </c>
    </row>
    <row r="21" spans="1:6" ht="16.5">
      <c r="A21" s="39" t="s">
        <v>720</v>
      </c>
      <c r="B21" s="39" t="s">
        <v>66</v>
      </c>
      <c r="C21" s="44">
        <v>73</v>
      </c>
      <c r="D21" s="41"/>
      <c r="E21" s="41"/>
      <c r="F21" s="35">
        <f t="shared" si="0"/>
        <v>73</v>
      </c>
    </row>
    <row r="22" spans="1:6" ht="16.5">
      <c r="A22" s="39" t="s">
        <v>566</v>
      </c>
      <c r="B22" s="39" t="s">
        <v>72</v>
      </c>
      <c r="C22" s="44">
        <v>64</v>
      </c>
      <c r="D22" s="41"/>
      <c r="E22" s="41"/>
      <c r="F22" s="35">
        <f t="shared" si="0"/>
        <v>64</v>
      </c>
    </row>
    <row r="23" spans="1:6" ht="16.5">
      <c r="A23" s="39" t="s">
        <v>566</v>
      </c>
      <c r="B23" s="39" t="s">
        <v>74</v>
      </c>
      <c r="C23" s="44">
        <v>62</v>
      </c>
      <c r="D23" s="41"/>
      <c r="E23" s="41"/>
      <c r="F23" s="35">
        <f t="shared" si="0"/>
        <v>62</v>
      </c>
    </row>
    <row r="24" spans="1:6" ht="16.5">
      <c r="A24" s="39" t="s">
        <v>566</v>
      </c>
      <c r="B24" s="39" t="s">
        <v>76</v>
      </c>
      <c r="C24" s="44">
        <v>63</v>
      </c>
      <c r="D24" s="41"/>
      <c r="E24" s="41"/>
      <c r="F24" s="35">
        <f t="shared" si="0"/>
        <v>63</v>
      </c>
    </row>
    <row r="25" spans="1:6" ht="16.5">
      <c r="A25" s="39" t="s">
        <v>566</v>
      </c>
      <c r="B25" s="39" t="s">
        <v>78</v>
      </c>
      <c r="C25" s="44">
        <v>57</v>
      </c>
      <c r="D25" s="41"/>
      <c r="E25" s="41"/>
      <c r="F25" s="35">
        <f t="shared" si="0"/>
        <v>57</v>
      </c>
    </row>
    <row r="26" spans="1:6" ht="16.5">
      <c r="A26" s="39" t="s">
        <v>566</v>
      </c>
      <c r="B26" s="39" t="s">
        <v>80</v>
      </c>
      <c r="C26" s="44">
        <v>57</v>
      </c>
      <c r="D26" s="41"/>
      <c r="E26" s="41"/>
      <c r="F26" s="35">
        <f t="shared" si="0"/>
        <v>57</v>
      </c>
    </row>
    <row r="27" spans="1:6" ht="16.5">
      <c r="A27" s="39" t="s">
        <v>566</v>
      </c>
      <c r="B27" s="39" t="s">
        <v>83</v>
      </c>
      <c r="C27" s="44">
        <v>80</v>
      </c>
      <c r="D27" s="41"/>
      <c r="E27" s="41"/>
      <c r="F27" s="35">
        <f t="shared" si="0"/>
        <v>80</v>
      </c>
    </row>
    <row r="28" spans="1:6" ht="16.5">
      <c r="A28" s="39" t="s">
        <v>566</v>
      </c>
      <c r="B28" s="39" t="s">
        <v>86</v>
      </c>
      <c r="C28" s="44">
        <v>46</v>
      </c>
      <c r="D28" s="41"/>
      <c r="E28" s="41">
        <v>83</v>
      </c>
      <c r="F28" s="35">
        <f t="shared" si="0"/>
        <v>58</v>
      </c>
    </row>
    <row r="29" spans="1:6" ht="16.5">
      <c r="A29" s="39" t="s">
        <v>566</v>
      </c>
      <c r="B29" s="39" t="s">
        <v>88</v>
      </c>
      <c r="C29" s="44">
        <v>56</v>
      </c>
      <c r="D29" s="41"/>
      <c r="E29" s="41"/>
      <c r="F29" s="35">
        <f t="shared" si="0"/>
        <v>56</v>
      </c>
    </row>
    <row r="30" spans="1:6" ht="16.5">
      <c r="A30" s="39" t="s">
        <v>566</v>
      </c>
      <c r="B30" s="39" t="s">
        <v>90</v>
      </c>
      <c r="C30" s="44">
        <v>0</v>
      </c>
      <c r="D30" s="41" t="s">
        <v>696</v>
      </c>
      <c r="E30" s="41"/>
      <c r="F30" s="35">
        <f t="shared" si="0"/>
        <v>0</v>
      </c>
    </row>
    <row r="31" spans="1:6" ht="16.5">
      <c r="A31" s="39" t="s">
        <v>566</v>
      </c>
      <c r="B31" s="39" t="s">
        <v>93</v>
      </c>
      <c r="C31" s="44">
        <v>42</v>
      </c>
      <c r="D31" s="41"/>
      <c r="E31" s="41">
        <v>61</v>
      </c>
      <c r="F31" s="35">
        <f t="shared" si="0"/>
        <v>43</v>
      </c>
    </row>
    <row r="32" spans="1:6" ht="16.5">
      <c r="A32" s="39" t="s">
        <v>566</v>
      </c>
      <c r="B32" s="39" t="s">
        <v>96</v>
      </c>
      <c r="C32" s="44">
        <v>96</v>
      </c>
      <c r="D32" s="41"/>
      <c r="E32" s="41"/>
      <c r="F32" s="35">
        <f t="shared" si="0"/>
        <v>96</v>
      </c>
    </row>
    <row r="33" spans="1:6" ht="16.5">
      <c r="A33" s="39" t="s">
        <v>566</v>
      </c>
      <c r="B33" s="39" t="s">
        <v>99</v>
      </c>
      <c r="C33" s="44">
        <v>46</v>
      </c>
      <c r="D33" s="41"/>
      <c r="E33" s="46">
        <v>54</v>
      </c>
      <c r="F33" s="35">
        <f t="shared" si="0"/>
        <v>46</v>
      </c>
    </row>
    <row r="34" spans="1:6" ht="16.5">
      <c r="A34" s="39" t="s">
        <v>566</v>
      </c>
      <c r="B34" s="39" t="s">
        <v>101</v>
      </c>
      <c r="C34" s="44">
        <v>0</v>
      </c>
      <c r="D34" s="41" t="s">
        <v>696</v>
      </c>
      <c r="E34" s="41"/>
      <c r="F34" s="35">
        <f t="shared" si="0"/>
        <v>0</v>
      </c>
    </row>
    <row r="35" spans="1:6" ht="16.5">
      <c r="A35" s="39" t="s">
        <v>566</v>
      </c>
      <c r="B35" s="39" t="s">
        <v>106</v>
      </c>
      <c r="C35" s="44">
        <v>0</v>
      </c>
      <c r="D35" s="41" t="s">
        <v>696</v>
      </c>
      <c r="E35" s="41"/>
      <c r="F35" s="35">
        <f t="shared" si="0"/>
        <v>0</v>
      </c>
    </row>
    <row r="36" spans="1:6" ht="16.5">
      <c r="A36" s="39" t="s">
        <v>566</v>
      </c>
      <c r="B36" s="39" t="s">
        <v>108</v>
      </c>
      <c r="C36" s="44">
        <v>78</v>
      </c>
      <c r="D36" s="41"/>
      <c r="E36" s="41"/>
      <c r="F36" s="35">
        <f t="shared" si="0"/>
        <v>78</v>
      </c>
    </row>
    <row r="37" spans="1:6" ht="16.5">
      <c r="A37" s="39" t="s">
        <v>566</v>
      </c>
      <c r="B37" s="39" t="s">
        <v>110</v>
      </c>
      <c r="C37" s="44">
        <v>46</v>
      </c>
      <c r="D37" s="41"/>
      <c r="E37" s="41">
        <v>67</v>
      </c>
      <c r="F37" s="35">
        <f t="shared" si="0"/>
        <v>47</v>
      </c>
    </row>
    <row r="38" spans="1:6" ht="16.5">
      <c r="A38" s="39" t="s">
        <v>566</v>
      </c>
      <c r="B38" s="39" t="s">
        <v>112</v>
      </c>
      <c r="C38" s="44">
        <v>76</v>
      </c>
      <c r="D38" s="41"/>
      <c r="E38" s="41"/>
      <c r="F38" s="35">
        <f t="shared" si="0"/>
        <v>76</v>
      </c>
    </row>
    <row r="39" spans="1:6" ht="16.5">
      <c r="A39" s="39" t="s">
        <v>566</v>
      </c>
      <c r="B39" s="39" t="s">
        <v>114</v>
      </c>
      <c r="C39" s="44">
        <v>78</v>
      </c>
      <c r="D39" s="41"/>
      <c r="E39" s="41"/>
      <c r="F39" s="35">
        <f t="shared" si="0"/>
        <v>78</v>
      </c>
    </row>
    <row r="40" spans="1:6" ht="16.5">
      <c r="A40" s="39" t="s">
        <v>566</v>
      </c>
      <c r="B40" s="39" t="s">
        <v>116</v>
      </c>
      <c r="C40" s="44">
        <v>49</v>
      </c>
      <c r="D40" s="41"/>
      <c r="E40" s="46">
        <v>35</v>
      </c>
      <c r="F40" s="35">
        <f t="shared" si="0"/>
        <v>49</v>
      </c>
    </row>
    <row r="41" spans="1:6" ht="16.5">
      <c r="A41" s="39" t="s">
        <v>566</v>
      </c>
      <c r="B41" s="39" t="s">
        <v>118</v>
      </c>
      <c r="C41" s="44">
        <v>48</v>
      </c>
      <c r="D41" s="41"/>
      <c r="E41" s="41">
        <v>82</v>
      </c>
      <c r="F41" s="35">
        <f t="shared" si="0"/>
        <v>57</v>
      </c>
    </row>
    <row r="42" spans="1:6" ht="16.5">
      <c r="A42" s="39" t="s">
        <v>536</v>
      </c>
      <c r="B42" s="39" t="s">
        <v>122</v>
      </c>
      <c r="C42" s="44">
        <v>70</v>
      </c>
      <c r="D42" s="41"/>
      <c r="E42" s="41"/>
      <c r="F42" s="35">
        <f t="shared" si="0"/>
        <v>70</v>
      </c>
    </row>
    <row r="43" spans="1:6" ht="16.5">
      <c r="A43" s="39" t="s">
        <v>536</v>
      </c>
      <c r="B43" s="39" t="s">
        <v>126</v>
      </c>
      <c r="C43" s="71">
        <v>0</v>
      </c>
      <c r="D43" s="41" t="s">
        <v>696</v>
      </c>
      <c r="E43" s="41"/>
      <c r="F43" s="35">
        <f t="shared" si="0"/>
        <v>0</v>
      </c>
    </row>
    <row r="44" spans="1:6" ht="16.5">
      <c r="A44" s="39" t="s">
        <v>536</v>
      </c>
      <c r="B44" s="39" t="s">
        <v>128</v>
      </c>
      <c r="C44" s="44">
        <v>62</v>
      </c>
      <c r="D44" s="41"/>
      <c r="E44" s="41"/>
      <c r="F44" s="35">
        <f t="shared" si="0"/>
        <v>62</v>
      </c>
    </row>
    <row r="45" spans="1:6" ht="16.5">
      <c r="A45" s="39" t="s">
        <v>536</v>
      </c>
      <c r="B45" s="39" t="s">
        <v>132</v>
      </c>
      <c r="C45" s="44">
        <v>76</v>
      </c>
      <c r="D45" s="41"/>
      <c r="E45" s="41"/>
      <c r="F45" s="35">
        <f t="shared" si="0"/>
        <v>76</v>
      </c>
    </row>
    <row r="46" spans="1:6" ht="16.5">
      <c r="A46" s="39" t="s">
        <v>536</v>
      </c>
      <c r="B46" s="39" t="s">
        <v>134</v>
      </c>
      <c r="C46" s="44">
        <v>42</v>
      </c>
      <c r="D46" s="41"/>
      <c r="E46" s="41"/>
      <c r="F46" s="35">
        <f t="shared" si="0"/>
        <v>42</v>
      </c>
    </row>
    <row r="47" spans="1:6" ht="16.5">
      <c r="A47" s="39" t="s">
        <v>536</v>
      </c>
      <c r="B47" s="39" t="s">
        <v>136</v>
      </c>
      <c r="C47" s="44">
        <v>45</v>
      </c>
      <c r="D47" s="41"/>
      <c r="E47" s="46">
        <v>56</v>
      </c>
      <c r="F47" s="35">
        <f t="shared" si="0"/>
        <v>45</v>
      </c>
    </row>
    <row r="48" spans="1:6" ht="16.5">
      <c r="A48" s="39" t="s">
        <v>536</v>
      </c>
      <c r="B48" s="39" t="s">
        <v>139</v>
      </c>
      <c r="C48" s="44">
        <v>61</v>
      </c>
      <c r="D48" s="41"/>
      <c r="E48" s="41"/>
      <c r="F48" s="35">
        <f t="shared" si="0"/>
        <v>61</v>
      </c>
    </row>
    <row r="49" spans="1:6" ht="16.5">
      <c r="A49" s="39" t="s">
        <v>536</v>
      </c>
      <c r="B49" s="39" t="s">
        <v>141</v>
      </c>
      <c r="C49" s="44">
        <v>67</v>
      </c>
      <c r="D49" s="41"/>
      <c r="E49" s="41"/>
      <c r="F49" s="35">
        <f t="shared" si="0"/>
        <v>67</v>
      </c>
    </row>
    <row r="50" spans="1:6" ht="16.5">
      <c r="A50" s="39" t="s">
        <v>536</v>
      </c>
      <c r="B50" s="39" t="s">
        <v>144</v>
      </c>
      <c r="C50" s="44">
        <v>0</v>
      </c>
      <c r="D50" s="41" t="s">
        <v>696</v>
      </c>
      <c r="E50" s="41"/>
      <c r="F50" s="35">
        <f t="shared" si="0"/>
        <v>0</v>
      </c>
    </row>
    <row r="51" spans="1:6" ht="16.5">
      <c r="A51" s="39" t="s">
        <v>531</v>
      </c>
      <c r="B51" s="39" t="s">
        <v>147</v>
      </c>
      <c r="C51" s="44">
        <v>51</v>
      </c>
      <c r="D51" s="41"/>
      <c r="E51" s="46">
        <v>49</v>
      </c>
      <c r="F51" s="35">
        <f t="shared" si="0"/>
        <v>51</v>
      </c>
    </row>
    <row r="52" spans="1:6" ht="16.5">
      <c r="A52" s="39" t="s">
        <v>531</v>
      </c>
      <c r="B52" s="39" t="s">
        <v>150</v>
      </c>
      <c r="C52" s="44">
        <v>33</v>
      </c>
      <c r="D52" s="41"/>
      <c r="E52" s="41">
        <v>61</v>
      </c>
      <c r="F52" s="35">
        <f t="shared" si="0"/>
        <v>43</v>
      </c>
    </row>
    <row r="53" spans="1:6" ht="16.5">
      <c r="A53" s="39" t="s">
        <v>526</v>
      </c>
      <c r="B53" s="39" t="s">
        <v>153</v>
      </c>
      <c r="C53" s="44">
        <v>92</v>
      </c>
      <c r="D53" s="41"/>
      <c r="E53" s="41"/>
      <c r="F53" s="35">
        <f t="shared" si="0"/>
        <v>92</v>
      </c>
    </row>
    <row r="54" spans="1:6" ht="16.5">
      <c r="A54" s="39" t="s">
        <v>526</v>
      </c>
      <c r="B54" s="39" t="s">
        <v>155</v>
      </c>
      <c r="C54" s="44">
        <v>84</v>
      </c>
      <c r="D54" s="41"/>
      <c r="E54" s="41"/>
      <c r="F54" s="35">
        <f t="shared" si="0"/>
        <v>84</v>
      </c>
    </row>
    <row r="55" spans="1:6" ht="16.5">
      <c r="A55" s="39" t="s">
        <v>523</v>
      </c>
      <c r="B55" s="39" t="s">
        <v>158</v>
      </c>
      <c r="C55" s="44">
        <v>0</v>
      </c>
      <c r="D55" s="41" t="s">
        <v>696</v>
      </c>
      <c r="E55" s="41"/>
      <c r="F55" s="35">
        <f t="shared" si="0"/>
        <v>0</v>
      </c>
    </row>
    <row r="56" spans="1:6" ht="16.5">
      <c r="A56" s="39" t="s">
        <v>516</v>
      </c>
      <c r="B56" s="39" t="s">
        <v>161</v>
      </c>
      <c r="C56" s="44">
        <v>78</v>
      </c>
      <c r="D56" s="41"/>
      <c r="E56" s="41"/>
      <c r="F56" s="35">
        <f t="shared" si="0"/>
        <v>78</v>
      </c>
    </row>
    <row r="57" spans="1:6" ht="16.5">
      <c r="A57" s="39" t="s">
        <v>516</v>
      </c>
      <c r="B57" s="39" t="s">
        <v>163</v>
      </c>
      <c r="C57" s="44">
        <v>85</v>
      </c>
      <c r="D57" s="41"/>
      <c r="E57" s="41"/>
      <c r="F57" s="35">
        <f t="shared" si="0"/>
        <v>85</v>
      </c>
    </row>
    <row r="58" spans="1:6" ht="16.5">
      <c r="A58" s="39" t="s">
        <v>516</v>
      </c>
      <c r="B58" s="39" t="s">
        <v>165</v>
      </c>
      <c r="C58" s="44">
        <v>80</v>
      </c>
      <c r="D58" s="41"/>
      <c r="E58" s="41"/>
      <c r="F58" s="35">
        <f t="shared" si="0"/>
        <v>80</v>
      </c>
    </row>
    <row r="59" spans="1:6" ht="16.5">
      <c r="A59" s="39" t="s">
        <v>516</v>
      </c>
      <c r="B59" s="39" t="s">
        <v>167</v>
      </c>
      <c r="C59" s="44">
        <v>80</v>
      </c>
      <c r="D59" s="41"/>
      <c r="E59" s="41"/>
      <c r="F59" s="35">
        <f t="shared" si="0"/>
        <v>80</v>
      </c>
    </row>
    <row r="60" spans="1:6" ht="16.5">
      <c r="A60" s="39" t="s">
        <v>509</v>
      </c>
      <c r="B60" s="39" t="s">
        <v>171</v>
      </c>
      <c r="C60" s="44">
        <v>83</v>
      </c>
      <c r="D60" s="41"/>
      <c r="E60" s="41"/>
      <c r="F60" s="35">
        <f t="shared" si="0"/>
        <v>83</v>
      </c>
    </row>
    <row r="61" spans="1:6" ht="16.5">
      <c r="A61" s="39" t="s">
        <v>509</v>
      </c>
      <c r="B61" s="39" t="s">
        <v>174</v>
      </c>
      <c r="C61" s="44">
        <v>86</v>
      </c>
      <c r="D61" s="41"/>
      <c r="E61" s="41"/>
      <c r="F61" s="35">
        <f t="shared" si="0"/>
        <v>86</v>
      </c>
    </row>
    <row r="62" spans="1:6" ht="16.5">
      <c r="A62" s="39" t="s">
        <v>509</v>
      </c>
      <c r="B62" s="39" t="s">
        <v>176</v>
      </c>
      <c r="C62" s="44">
        <v>64</v>
      </c>
      <c r="D62" s="41"/>
      <c r="E62" s="41">
        <v>85</v>
      </c>
      <c r="F62" s="35">
        <f t="shared" si="0"/>
        <v>64</v>
      </c>
    </row>
    <row r="63" spans="1:6" ht="16.5">
      <c r="A63" s="39" t="s">
        <v>509</v>
      </c>
      <c r="B63" s="39" t="s">
        <v>178</v>
      </c>
      <c r="C63" s="44">
        <v>100</v>
      </c>
      <c r="D63" s="41"/>
      <c r="E63" s="41"/>
      <c r="F63" s="35">
        <f t="shared" si="0"/>
        <v>100</v>
      </c>
    </row>
    <row r="64" spans="1:6" ht="16.5">
      <c r="A64" s="39" t="s">
        <v>504</v>
      </c>
      <c r="B64" s="39" t="s">
        <v>182</v>
      </c>
      <c r="C64" s="44">
        <v>96</v>
      </c>
      <c r="D64" s="41"/>
      <c r="E64" s="41"/>
      <c r="F64" s="35">
        <f t="shared" si="0"/>
        <v>96</v>
      </c>
    </row>
    <row r="65" spans="1:6" ht="16.5">
      <c r="A65" s="39" t="s">
        <v>504</v>
      </c>
      <c r="B65" s="39" t="s">
        <v>184</v>
      </c>
      <c r="C65" s="44">
        <v>82</v>
      </c>
      <c r="D65" s="41"/>
      <c r="E65" s="41"/>
      <c r="F65" s="35">
        <f t="shared" si="0"/>
        <v>82</v>
      </c>
    </row>
    <row r="66" spans="1:6" ht="16.5">
      <c r="A66" s="39" t="s">
        <v>504</v>
      </c>
      <c r="B66" s="39" t="s">
        <v>187</v>
      </c>
      <c r="C66" s="44">
        <v>76</v>
      </c>
      <c r="D66" s="41"/>
      <c r="E66" s="41"/>
      <c r="F66" s="35">
        <f t="shared" si="0"/>
        <v>76</v>
      </c>
    </row>
    <row r="67" spans="1:6" ht="16.5">
      <c r="A67" s="39" t="s">
        <v>497</v>
      </c>
      <c r="B67" s="39" t="s">
        <v>191</v>
      </c>
      <c r="C67" s="44">
        <v>51</v>
      </c>
      <c r="D67" s="41"/>
      <c r="E67" s="41"/>
      <c r="F67" s="35">
        <f t="shared" ref="F67:F130" si="1">IF(C67&gt;E67*0.7,C67,ROUND(E67*0.7,0))</f>
        <v>51</v>
      </c>
    </row>
    <row r="68" spans="1:6" ht="16.5">
      <c r="A68" s="39" t="s">
        <v>497</v>
      </c>
      <c r="B68" s="39" t="s">
        <v>193</v>
      </c>
      <c r="C68" s="44">
        <v>53</v>
      </c>
      <c r="D68" s="41"/>
      <c r="E68" s="41"/>
      <c r="F68" s="35">
        <f t="shared" si="1"/>
        <v>53</v>
      </c>
    </row>
    <row r="69" spans="1:6" ht="16.5">
      <c r="A69" s="39" t="s">
        <v>497</v>
      </c>
      <c r="B69" s="39" t="s">
        <v>195</v>
      </c>
      <c r="C69" s="44">
        <v>91</v>
      </c>
      <c r="D69" s="41"/>
      <c r="E69" s="41"/>
      <c r="F69" s="35">
        <f t="shared" si="1"/>
        <v>91</v>
      </c>
    </row>
    <row r="70" spans="1:6" ht="16.5">
      <c r="A70" s="39" t="s">
        <v>487</v>
      </c>
      <c r="B70" s="39" t="s">
        <v>199</v>
      </c>
      <c r="C70" s="44">
        <v>53</v>
      </c>
      <c r="D70" s="41"/>
      <c r="E70" s="41"/>
      <c r="F70" s="35">
        <f t="shared" si="1"/>
        <v>53</v>
      </c>
    </row>
    <row r="71" spans="1:6" ht="16.5">
      <c r="A71" s="39" t="s">
        <v>487</v>
      </c>
      <c r="B71" s="39" t="s">
        <v>201</v>
      </c>
      <c r="C71" s="44">
        <v>100</v>
      </c>
      <c r="D71" s="41"/>
      <c r="E71" s="41"/>
      <c r="F71" s="35">
        <f t="shared" si="1"/>
        <v>100</v>
      </c>
    </row>
    <row r="72" spans="1:6" ht="16.5">
      <c r="A72" s="39" t="s">
        <v>487</v>
      </c>
      <c r="B72" s="39" t="s">
        <v>203</v>
      </c>
      <c r="C72" s="44">
        <v>58</v>
      </c>
      <c r="D72" s="41"/>
      <c r="E72" s="41">
        <v>76</v>
      </c>
      <c r="F72" s="35">
        <f t="shared" si="1"/>
        <v>58</v>
      </c>
    </row>
    <row r="73" spans="1:6" ht="16.5">
      <c r="A73" s="39" t="s">
        <v>487</v>
      </c>
      <c r="B73" s="39" t="s">
        <v>206</v>
      </c>
      <c r="C73" s="44">
        <v>51</v>
      </c>
      <c r="D73" s="41"/>
      <c r="E73" s="41"/>
      <c r="F73" s="35">
        <f t="shared" si="1"/>
        <v>51</v>
      </c>
    </row>
    <row r="74" spans="1:6" ht="16.5">
      <c r="A74" s="39" t="s">
        <v>487</v>
      </c>
      <c r="B74" s="39" t="s">
        <v>209</v>
      </c>
      <c r="C74" s="44">
        <v>93</v>
      </c>
      <c r="D74" s="41"/>
      <c r="E74" s="41"/>
      <c r="F74" s="35">
        <f t="shared" si="1"/>
        <v>93</v>
      </c>
    </row>
    <row r="75" spans="1:6" ht="16.5">
      <c r="A75" s="39" t="s">
        <v>456</v>
      </c>
      <c r="B75" s="39" t="s">
        <v>212</v>
      </c>
      <c r="C75" s="44">
        <v>100</v>
      </c>
      <c r="D75" s="41"/>
      <c r="E75" s="41"/>
      <c r="F75" s="35">
        <f t="shared" si="1"/>
        <v>100</v>
      </c>
    </row>
    <row r="76" spans="1:6" ht="16.5">
      <c r="A76" s="39" t="s">
        <v>456</v>
      </c>
      <c r="B76" s="39" t="s">
        <v>214</v>
      </c>
      <c r="C76" s="44">
        <v>83</v>
      </c>
      <c r="D76" s="41"/>
      <c r="E76" s="41"/>
      <c r="F76" s="35">
        <f t="shared" si="1"/>
        <v>83</v>
      </c>
    </row>
    <row r="77" spans="1:6" ht="16.5">
      <c r="A77" s="39" t="s">
        <v>456</v>
      </c>
      <c r="B77" s="39" t="s">
        <v>216</v>
      </c>
      <c r="C77" s="44">
        <v>67</v>
      </c>
      <c r="D77" s="41"/>
      <c r="E77" s="41"/>
      <c r="F77" s="35">
        <f t="shared" si="1"/>
        <v>67</v>
      </c>
    </row>
    <row r="78" spans="1:6" ht="16.5">
      <c r="A78" s="39" t="s">
        <v>456</v>
      </c>
      <c r="B78" s="39" t="s">
        <v>218</v>
      </c>
      <c r="C78" s="44">
        <v>92</v>
      </c>
      <c r="D78" s="41"/>
      <c r="E78" s="41"/>
      <c r="F78" s="35">
        <f t="shared" si="1"/>
        <v>92</v>
      </c>
    </row>
    <row r="79" spans="1:6" ht="16.5">
      <c r="A79" s="39" t="s">
        <v>456</v>
      </c>
      <c r="B79" s="39" t="s">
        <v>220</v>
      </c>
      <c r="C79" s="44">
        <v>68</v>
      </c>
      <c r="D79" s="41"/>
      <c r="E79" s="41">
        <v>92</v>
      </c>
      <c r="F79" s="35">
        <f t="shared" si="1"/>
        <v>68</v>
      </c>
    </row>
    <row r="80" spans="1:6" ht="16.5">
      <c r="A80" s="39" t="s">
        <v>456</v>
      </c>
      <c r="B80" s="39" t="s">
        <v>223</v>
      </c>
      <c r="C80" s="44">
        <v>75</v>
      </c>
      <c r="D80" s="41"/>
      <c r="E80" s="41"/>
      <c r="F80" s="35">
        <f t="shared" si="1"/>
        <v>75</v>
      </c>
    </row>
    <row r="81" spans="1:6" ht="16.5">
      <c r="A81" s="39" t="s">
        <v>456</v>
      </c>
      <c r="B81" s="39" t="s">
        <v>226</v>
      </c>
      <c r="C81" s="44">
        <v>64</v>
      </c>
      <c r="D81" s="41"/>
      <c r="E81" s="41">
        <v>90</v>
      </c>
      <c r="F81" s="35">
        <f t="shared" si="1"/>
        <v>64</v>
      </c>
    </row>
    <row r="82" spans="1:6" ht="16.5">
      <c r="A82" s="39" t="s">
        <v>456</v>
      </c>
      <c r="B82" s="39" t="s">
        <v>229</v>
      </c>
      <c r="C82" s="44">
        <v>100</v>
      </c>
      <c r="D82" s="41"/>
      <c r="E82" s="41"/>
      <c r="F82" s="35">
        <f t="shared" si="1"/>
        <v>100</v>
      </c>
    </row>
    <row r="83" spans="1:6" ht="16.5">
      <c r="A83" s="39" t="s">
        <v>456</v>
      </c>
      <c r="B83" s="39" t="s">
        <v>231</v>
      </c>
      <c r="C83" s="44">
        <v>80</v>
      </c>
      <c r="D83" s="41"/>
      <c r="E83" s="41"/>
      <c r="F83" s="35">
        <f t="shared" si="1"/>
        <v>80</v>
      </c>
    </row>
    <row r="84" spans="1:6" ht="16.5">
      <c r="A84" s="39" t="s">
        <v>456</v>
      </c>
      <c r="B84" s="39" t="s">
        <v>233</v>
      </c>
      <c r="C84" s="44">
        <v>0</v>
      </c>
      <c r="D84" s="41" t="s">
        <v>696</v>
      </c>
      <c r="E84" s="41"/>
      <c r="F84" s="35">
        <f t="shared" si="1"/>
        <v>0</v>
      </c>
    </row>
    <row r="85" spans="1:6" ht="16.5">
      <c r="A85" s="39" t="s">
        <v>456</v>
      </c>
      <c r="B85" s="39" t="s">
        <v>235</v>
      </c>
      <c r="C85" s="44">
        <v>72</v>
      </c>
      <c r="D85" s="41"/>
      <c r="E85" s="41"/>
      <c r="F85" s="35">
        <f t="shared" si="1"/>
        <v>72</v>
      </c>
    </row>
    <row r="86" spans="1:6" ht="16.5">
      <c r="A86" s="39" t="s">
        <v>456</v>
      </c>
      <c r="B86" s="39" t="s">
        <v>237</v>
      </c>
      <c r="C86" s="44">
        <v>53</v>
      </c>
      <c r="D86" s="41"/>
      <c r="E86" s="41"/>
      <c r="F86" s="35">
        <f t="shared" si="1"/>
        <v>53</v>
      </c>
    </row>
    <row r="87" spans="1:6" ht="16.5">
      <c r="A87" s="39" t="s">
        <v>456</v>
      </c>
      <c r="B87" s="39" t="s">
        <v>239</v>
      </c>
      <c r="C87" s="44">
        <v>83</v>
      </c>
      <c r="D87" s="41"/>
      <c r="E87" s="41"/>
      <c r="F87" s="35">
        <f t="shared" si="1"/>
        <v>83</v>
      </c>
    </row>
    <row r="88" spans="1:6" ht="16.5">
      <c r="A88" s="39" t="s">
        <v>456</v>
      </c>
      <c r="B88" s="39" t="s">
        <v>241</v>
      </c>
      <c r="C88" s="44">
        <v>89</v>
      </c>
      <c r="D88" s="41"/>
      <c r="E88" s="41"/>
      <c r="F88" s="35">
        <f t="shared" si="1"/>
        <v>89</v>
      </c>
    </row>
    <row r="89" spans="1:6" ht="16.5">
      <c r="A89" s="39" t="s">
        <v>456</v>
      </c>
      <c r="B89" s="39" t="s">
        <v>243</v>
      </c>
      <c r="C89" s="44">
        <v>39</v>
      </c>
      <c r="D89" s="41"/>
      <c r="E89" s="42">
        <v>84</v>
      </c>
      <c r="F89" s="35">
        <f t="shared" si="1"/>
        <v>59</v>
      </c>
    </row>
    <row r="90" spans="1:6" ht="16.5">
      <c r="A90" s="39" t="s">
        <v>456</v>
      </c>
      <c r="B90" s="39" t="s">
        <v>245</v>
      </c>
      <c r="C90" s="44">
        <v>39</v>
      </c>
      <c r="D90" s="41"/>
      <c r="E90" s="46">
        <v>67</v>
      </c>
      <c r="F90" s="35">
        <f t="shared" si="1"/>
        <v>47</v>
      </c>
    </row>
    <row r="91" spans="1:6" ht="16.5">
      <c r="A91" s="39" t="s">
        <v>456</v>
      </c>
      <c r="B91" s="39" t="s">
        <v>247</v>
      </c>
      <c r="C91" s="44">
        <v>54</v>
      </c>
      <c r="D91" s="41"/>
      <c r="E91" s="41">
        <v>75</v>
      </c>
      <c r="F91" s="35">
        <f t="shared" si="1"/>
        <v>54</v>
      </c>
    </row>
    <row r="92" spans="1:6" ht="16.5">
      <c r="A92" s="39" t="s">
        <v>456</v>
      </c>
      <c r="B92" s="39" t="s">
        <v>250</v>
      </c>
      <c r="C92" s="44">
        <v>65</v>
      </c>
      <c r="D92" s="41"/>
      <c r="E92" s="41"/>
      <c r="F92" s="35">
        <f t="shared" si="1"/>
        <v>65</v>
      </c>
    </row>
    <row r="93" spans="1:6" ht="16.5">
      <c r="A93" s="39" t="s">
        <v>456</v>
      </c>
      <c r="B93" s="39" t="s">
        <v>253</v>
      </c>
      <c r="C93" s="44">
        <v>76</v>
      </c>
      <c r="D93" s="41"/>
      <c r="E93" s="41"/>
      <c r="F93" s="35">
        <f t="shared" si="1"/>
        <v>76</v>
      </c>
    </row>
    <row r="94" spans="1:6" ht="16.5">
      <c r="A94" s="39" t="s">
        <v>456</v>
      </c>
      <c r="B94" s="39" t="s">
        <v>256</v>
      </c>
      <c r="C94" s="44">
        <v>41</v>
      </c>
      <c r="D94" s="41"/>
      <c r="E94" s="41"/>
      <c r="F94" s="35">
        <f t="shared" si="1"/>
        <v>41</v>
      </c>
    </row>
    <row r="95" spans="1:6" ht="16.5">
      <c r="A95" s="39" t="s">
        <v>456</v>
      </c>
      <c r="B95" s="39" t="s">
        <v>258</v>
      </c>
      <c r="C95" s="44">
        <v>90</v>
      </c>
      <c r="D95" s="41"/>
      <c r="E95" s="41"/>
      <c r="F95" s="35">
        <f t="shared" si="1"/>
        <v>90</v>
      </c>
    </row>
    <row r="96" spans="1:6" ht="16.5">
      <c r="A96" s="39" t="s">
        <v>456</v>
      </c>
      <c r="B96" s="39" t="s">
        <v>261</v>
      </c>
      <c r="C96" s="44">
        <v>37</v>
      </c>
      <c r="D96" s="41"/>
      <c r="E96" s="41"/>
      <c r="F96" s="35">
        <f t="shared" si="1"/>
        <v>37</v>
      </c>
    </row>
    <row r="97" spans="1:6" ht="16.5">
      <c r="A97" s="39" t="s">
        <v>456</v>
      </c>
      <c r="B97" s="39" t="s">
        <v>263</v>
      </c>
      <c r="C97" s="44">
        <v>100</v>
      </c>
      <c r="D97" s="41"/>
      <c r="E97" s="41"/>
      <c r="F97" s="35">
        <f t="shared" si="1"/>
        <v>100</v>
      </c>
    </row>
    <row r="98" spans="1:6" ht="16.5">
      <c r="A98" s="39" t="s">
        <v>456</v>
      </c>
      <c r="B98" s="39" t="s">
        <v>265</v>
      </c>
      <c r="C98" s="44">
        <v>91</v>
      </c>
      <c r="D98" s="41"/>
      <c r="E98" s="41"/>
      <c r="F98" s="35">
        <f t="shared" si="1"/>
        <v>91</v>
      </c>
    </row>
    <row r="99" spans="1:6" ht="16.5">
      <c r="A99" s="39" t="s">
        <v>456</v>
      </c>
      <c r="B99" s="39" t="s">
        <v>267</v>
      </c>
      <c r="C99" s="44">
        <v>88</v>
      </c>
      <c r="D99" s="41"/>
      <c r="E99" s="41"/>
      <c r="F99" s="35">
        <f t="shared" si="1"/>
        <v>88</v>
      </c>
    </row>
    <row r="100" spans="1:6" ht="16.5">
      <c r="A100" s="39" t="s">
        <v>456</v>
      </c>
      <c r="B100" s="39" t="s">
        <v>269</v>
      </c>
      <c r="C100" s="44">
        <v>80</v>
      </c>
      <c r="D100" s="41"/>
      <c r="E100" s="41"/>
      <c r="F100" s="35">
        <f t="shared" si="1"/>
        <v>80</v>
      </c>
    </row>
    <row r="101" spans="1:6" ht="16.5">
      <c r="A101" s="39" t="s">
        <v>456</v>
      </c>
      <c r="B101" s="39" t="s">
        <v>271</v>
      </c>
      <c r="C101" s="44">
        <v>66</v>
      </c>
      <c r="D101" s="41"/>
      <c r="E101" s="41"/>
      <c r="F101" s="35">
        <f t="shared" si="1"/>
        <v>66</v>
      </c>
    </row>
    <row r="102" spans="1:6" ht="16.5">
      <c r="A102" s="39" t="s">
        <v>456</v>
      </c>
      <c r="B102" s="39" t="s">
        <v>273</v>
      </c>
      <c r="C102" s="44">
        <v>90</v>
      </c>
      <c r="D102" s="41"/>
      <c r="E102" s="41"/>
      <c r="F102" s="35">
        <f t="shared" si="1"/>
        <v>90</v>
      </c>
    </row>
    <row r="103" spans="1:6" ht="16.5">
      <c r="A103" s="39" t="s">
        <v>456</v>
      </c>
      <c r="B103" s="39" t="s">
        <v>275</v>
      </c>
      <c r="C103" s="44">
        <v>81</v>
      </c>
      <c r="D103" s="41"/>
      <c r="E103" s="41"/>
      <c r="F103" s="35">
        <f t="shared" si="1"/>
        <v>81</v>
      </c>
    </row>
    <row r="104" spans="1:6" ht="16.5">
      <c r="A104" s="39" t="s">
        <v>456</v>
      </c>
      <c r="B104" s="39" t="s">
        <v>277</v>
      </c>
      <c r="C104" s="44">
        <v>100</v>
      </c>
      <c r="D104" s="41"/>
      <c r="E104" s="41"/>
      <c r="F104" s="35">
        <f t="shared" si="1"/>
        <v>100</v>
      </c>
    </row>
    <row r="105" spans="1:6" ht="16.5">
      <c r="A105" s="39" t="s">
        <v>456</v>
      </c>
      <c r="B105" s="39" t="s">
        <v>279</v>
      </c>
      <c r="C105" s="44">
        <v>48</v>
      </c>
      <c r="D105" s="41"/>
      <c r="E105" s="41"/>
      <c r="F105" s="35">
        <f t="shared" si="1"/>
        <v>48</v>
      </c>
    </row>
    <row r="106" spans="1:6" ht="16.5">
      <c r="A106" s="39" t="s">
        <v>456</v>
      </c>
      <c r="B106" s="39" t="s">
        <v>281</v>
      </c>
      <c r="C106" s="44">
        <v>69</v>
      </c>
      <c r="D106" s="41"/>
      <c r="E106" s="41">
        <v>92</v>
      </c>
      <c r="F106" s="35">
        <f t="shared" si="1"/>
        <v>69</v>
      </c>
    </row>
    <row r="107" spans="1:6" ht="16.5">
      <c r="A107" s="39" t="s">
        <v>456</v>
      </c>
      <c r="B107" s="39" t="s">
        <v>283</v>
      </c>
      <c r="C107" s="44">
        <v>100</v>
      </c>
      <c r="D107" s="41"/>
      <c r="E107" s="41"/>
      <c r="F107" s="35">
        <f t="shared" si="1"/>
        <v>100</v>
      </c>
    </row>
    <row r="108" spans="1:6" ht="16.5">
      <c r="A108" s="39" t="s">
        <v>772</v>
      </c>
      <c r="B108" s="39" t="s">
        <v>286</v>
      </c>
      <c r="C108" s="44">
        <v>81</v>
      </c>
      <c r="D108" s="41"/>
      <c r="E108" s="41"/>
      <c r="F108" s="35">
        <f t="shared" si="1"/>
        <v>81</v>
      </c>
    </row>
    <row r="109" spans="1:6" ht="16.5">
      <c r="A109" s="39" t="s">
        <v>772</v>
      </c>
      <c r="B109" s="39" t="s">
        <v>288</v>
      </c>
      <c r="C109" s="44">
        <v>52</v>
      </c>
      <c r="D109" s="41"/>
      <c r="E109" s="41">
        <v>77</v>
      </c>
      <c r="F109" s="35">
        <f t="shared" si="1"/>
        <v>54</v>
      </c>
    </row>
    <row r="110" spans="1:6" ht="16.5">
      <c r="A110" s="39" t="s">
        <v>772</v>
      </c>
      <c r="B110" s="39" t="s">
        <v>290</v>
      </c>
      <c r="C110" s="44">
        <v>35</v>
      </c>
      <c r="D110" s="41"/>
      <c r="E110" s="42">
        <v>76</v>
      </c>
      <c r="F110" s="35">
        <f t="shared" si="1"/>
        <v>53</v>
      </c>
    </row>
    <row r="111" spans="1:6" ht="16.5">
      <c r="A111" s="39" t="s">
        <v>772</v>
      </c>
      <c r="B111" s="39" t="s">
        <v>293</v>
      </c>
      <c r="C111" s="44">
        <v>54</v>
      </c>
      <c r="D111" s="41"/>
      <c r="E111" s="41"/>
      <c r="F111" s="35">
        <f t="shared" si="1"/>
        <v>54</v>
      </c>
    </row>
    <row r="112" spans="1:6" ht="16.5">
      <c r="A112" s="39" t="s">
        <v>772</v>
      </c>
      <c r="B112" s="39" t="s">
        <v>296</v>
      </c>
      <c r="C112" s="44">
        <v>21</v>
      </c>
      <c r="D112" s="41"/>
      <c r="E112" s="41"/>
      <c r="F112" s="35">
        <f t="shared" si="1"/>
        <v>21</v>
      </c>
    </row>
    <row r="113" spans="1:6" ht="16.5">
      <c r="A113" s="39" t="s">
        <v>772</v>
      </c>
      <c r="B113" s="39" t="s">
        <v>298</v>
      </c>
      <c r="C113" s="44">
        <v>72</v>
      </c>
      <c r="D113" s="41"/>
      <c r="E113" s="41"/>
      <c r="F113" s="35">
        <f t="shared" si="1"/>
        <v>72</v>
      </c>
    </row>
    <row r="114" spans="1:6" ht="16.5">
      <c r="A114" s="39" t="s">
        <v>772</v>
      </c>
      <c r="B114" s="39" t="s">
        <v>303</v>
      </c>
      <c r="C114" s="44">
        <v>90</v>
      </c>
      <c r="D114" s="41"/>
      <c r="E114" s="41"/>
      <c r="F114" s="35">
        <f t="shared" si="1"/>
        <v>90</v>
      </c>
    </row>
    <row r="115" spans="1:6" ht="16.5">
      <c r="A115" s="39" t="s">
        <v>772</v>
      </c>
      <c r="B115" s="39" t="s">
        <v>305</v>
      </c>
      <c r="C115" s="44">
        <v>72</v>
      </c>
      <c r="D115" s="41"/>
      <c r="E115" s="41">
        <v>96</v>
      </c>
      <c r="F115" s="35">
        <f t="shared" si="1"/>
        <v>72</v>
      </c>
    </row>
    <row r="116" spans="1:6" ht="16.5">
      <c r="A116" s="39" t="s">
        <v>772</v>
      </c>
      <c r="B116" s="39" t="s">
        <v>307</v>
      </c>
      <c r="C116" s="44">
        <v>67</v>
      </c>
      <c r="D116" s="41"/>
      <c r="E116" s="41"/>
      <c r="F116" s="35">
        <f t="shared" si="1"/>
        <v>67</v>
      </c>
    </row>
    <row r="117" spans="1:6" ht="16.5">
      <c r="A117" s="39" t="s">
        <v>772</v>
      </c>
      <c r="B117" s="39" t="s">
        <v>310</v>
      </c>
      <c r="C117" s="44">
        <v>58</v>
      </c>
      <c r="D117" s="41"/>
      <c r="E117" s="41">
        <v>78</v>
      </c>
      <c r="F117" s="35">
        <f t="shared" si="1"/>
        <v>58</v>
      </c>
    </row>
    <row r="118" spans="1:6" ht="16.5">
      <c r="A118" s="39" t="s">
        <v>772</v>
      </c>
      <c r="B118" s="39" t="s">
        <v>312</v>
      </c>
      <c r="C118" s="44">
        <v>80</v>
      </c>
      <c r="D118" s="41"/>
      <c r="E118" s="41"/>
      <c r="F118" s="35">
        <f t="shared" si="1"/>
        <v>80</v>
      </c>
    </row>
    <row r="119" spans="1:6" ht="16.5">
      <c r="A119" s="39" t="s">
        <v>772</v>
      </c>
      <c r="B119" s="39" t="s">
        <v>314</v>
      </c>
      <c r="C119" s="44">
        <v>61</v>
      </c>
      <c r="D119" s="41"/>
      <c r="E119" s="41">
        <v>89</v>
      </c>
      <c r="F119" s="35">
        <f t="shared" si="1"/>
        <v>62</v>
      </c>
    </row>
    <row r="120" spans="1:6" ht="16.5">
      <c r="A120" s="39" t="s">
        <v>772</v>
      </c>
      <c r="B120" s="39" t="s">
        <v>316</v>
      </c>
      <c r="C120" s="44">
        <v>90</v>
      </c>
      <c r="D120" s="41"/>
      <c r="E120" s="41"/>
      <c r="F120" s="35">
        <f t="shared" si="1"/>
        <v>90</v>
      </c>
    </row>
    <row r="121" spans="1:6" ht="16.5">
      <c r="A121" s="39" t="s">
        <v>772</v>
      </c>
      <c r="B121" s="39" t="s">
        <v>318</v>
      </c>
      <c r="C121" s="44">
        <v>70</v>
      </c>
      <c r="D121" s="41"/>
      <c r="E121" s="41">
        <v>97</v>
      </c>
      <c r="F121" s="35">
        <f t="shared" si="1"/>
        <v>70</v>
      </c>
    </row>
    <row r="122" spans="1:6" ht="16.5">
      <c r="A122" s="39" t="s">
        <v>399</v>
      </c>
      <c r="B122" s="39" t="s">
        <v>324</v>
      </c>
      <c r="C122" s="44">
        <v>66</v>
      </c>
      <c r="D122" s="41"/>
      <c r="E122" s="46">
        <v>66</v>
      </c>
      <c r="F122" s="35">
        <f t="shared" si="1"/>
        <v>66</v>
      </c>
    </row>
    <row r="123" spans="1:6" ht="16.5">
      <c r="A123" s="39" t="s">
        <v>399</v>
      </c>
      <c r="B123" s="39" t="s">
        <v>327</v>
      </c>
      <c r="C123" s="44">
        <v>86</v>
      </c>
      <c r="D123" s="41"/>
      <c r="E123" s="41"/>
      <c r="F123" s="35">
        <f t="shared" si="1"/>
        <v>86</v>
      </c>
    </row>
    <row r="124" spans="1:6" ht="16.5">
      <c r="A124" s="39" t="s">
        <v>399</v>
      </c>
      <c r="B124" s="39" t="s">
        <v>330</v>
      </c>
      <c r="C124" s="44">
        <v>77</v>
      </c>
      <c r="D124" s="41"/>
      <c r="E124" s="41"/>
      <c r="F124" s="35">
        <f t="shared" si="1"/>
        <v>77</v>
      </c>
    </row>
    <row r="125" spans="1:6" ht="16.5">
      <c r="A125" s="39" t="s">
        <v>399</v>
      </c>
      <c r="B125" s="39" t="s">
        <v>332</v>
      </c>
      <c r="C125" s="44">
        <v>78</v>
      </c>
      <c r="D125" s="41"/>
      <c r="E125" s="41"/>
      <c r="F125" s="35">
        <f t="shared" si="1"/>
        <v>78</v>
      </c>
    </row>
    <row r="126" spans="1:6" ht="16.5">
      <c r="A126" s="39" t="s">
        <v>793</v>
      </c>
      <c r="B126" s="39" t="s">
        <v>336</v>
      </c>
      <c r="C126" s="44">
        <v>88</v>
      </c>
      <c r="D126" s="41"/>
      <c r="E126" s="41"/>
      <c r="F126" s="35">
        <f t="shared" si="1"/>
        <v>88</v>
      </c>
    </row>
    <row r="127" spans="1:6" ht="16.5">
      <c r="A127" s="39" t="s">
        <v>793</v>
      </c>
      <c r="B127" s="39" t="s">
        <v>339</v>
      </c>
      <c r="C127" s="44">
        <v>78</v>
      </c>
      <c r="D127" s="41"/>
      <c r="E127" s="41"/>
      <c r="F127" s="35">
        <f t="shared" si="1"/>
        <v>78</v>
      </c>
    </row>
    <row r="128" spans="1:6" ht="16.5">
      <c r="A128" s="39" t="s">
        <v>793</v>
      </c>
      <c r="B128" s="39" t="s">
        <v>342</v>
      </c>
      <c r="C128" s="44">
        <v>84</v>
      </c>
      <c r="D128" s="41"/>
      <c r="E128" s="41"/>
      <c r="F128" s="35">
        <f t="shared" si="1"/>
        <v>84</v>
      </c>
    </row>
    <row r="129" spans="1:6" ht="16.5">
      <c r="A129" s="39" t="s">
        <v>793</v>
      </c>
      <c r="B129" s="39" t="s">
        <v>344</v>
      </c>
      <c r="C129" s="44">
        <v>65</v>
      </c>
      <c r="D129" s="41"/>
      <c r="E129" s="41"/>
      <c r="F129" s="35">
        <f t="shared" si="1"/>
        <v>65</v>
      </c>
    </row>
    <row r="130" spans="1:6" ht="16.5">
      <c r="A130" s="39" t="s">
        <v>793</v>
      </c>
      <c r="B130" s="39" t="s">
        <v>346</v>
      </c>
      <c r="C130" s="44">
        <v>66</v>
      </c>
      <c r="D130" s="41"/>
      <c r="E130" s="46">
        <v>62</v>
      </c>
      <c r="F130" s="35">
        <f t="shared" si="1"/>
        <v>66</v>
      </c>
    </row>
    <row r="131" spans="1:6" ht="16.5">
      <c r="A131" s="39" t="s">
        <v>793</v>
      </c>
      <c r="B131" s="39" t="s">
        <v>349</v>
      </c>
      <c r="C131" s="44">
        <v>83</v>
      </c>
      <c r="D131" s="41"/>
      <c r="E131" s="41"/>
      <c r="F131" s="35">
        <f t="shared" ref="F131:F133" si="2">IF(C131&gt;E131*0.7,C131,ROUND(E131*0.7,0))</f>
        <v>83</v>
      </c>
    </row>
    <row r="132" spans="1:6" ht="16.5">
      <c r="A132" s="39" t="s">
        <v>800</v>
      </c>
      <c r="B132" s="39" t="s">
        <v>352</v>
      </c>
      <c r="C132" s="44">
        <v>65</v>
      </c>
      <c r="D132" s="41"/>
      <c r="E132" s="46">
        <v>64</v>
      </c>
      <c r="F132" s="35">
        <f t="shared" si="2"/>
        <v>65</v>
      </c>
    </row>
    <row r="133" spans="1:6" ht="16.5">
      <c r="A133" s="39" t="s">
        <v>802</v>
      </c>
      <c r="B133" s="39" t="s">
        <v>356</v>
      </c>
      <c r="C133" s="44">
        <v>66</v>
      </c>
      <c r="D133" s="41"/>
      <c r="E133" s="41">
        <v>96</v>
      </c>
      <c r="F133" s="35">
        <f t="shared" si="2"/>
        <v>67</v>
      </c>
    </row>
    <row r="134" spans="1:6" ht="16.5">
      <c r="A134" s="40"/>
      <c r="B134" s="40"/>
      <c r="C134" s="40"/>
      <c r="D134" s="41"/>
      <c r="E134" s="41"/>
    </row>
    <row r="135" spans="1:6" ht="16.5">
      <c r="A135" s="40"/>
      <c r="B135" s="40" t="s">
        <v>804</v>
      </c>
      <c r="C135" s="40">
        <f>COUNT(C124:C133,C122:C123,C2:C6,C8:C10,C13:C14,C16,C17:C18,C19:C21,C22:C29,C31:C33,C36:C42,C44,C45:C49,C51:C54,C56:C83,C85:C113,C114:C121)</f>
        <v>121</v>
      </c>
      <c r="D135" s="41"/>
      <c r="E135" s="40" t="s">
        <v>804</v>
      </c>
      <c r="F135" s="40">
        <f>COUNT(F124:F133,F122:F123,F2:F6,F8:F10,F13:F15,F16,F17:F18,F19:F21,F22:F29,F31:F33,F36:F42,F44,F45:F49,F51:F54,F56:F83,F85:F113,F114:F121)</f>
        <v>122</v>
      </c>
    </row>
    <row r="136" spans="1:6" ht="16.5">
      <c r="A136" s="40"/>
      <c r="B136" s="40" t="s">
        <v>805</v>
      </c>
      <c r="C136" s="80">
        <f>AVERAGE(C124:C133,C122:C123,C2:C6,C8:C10,C13:C14,C16,C17:C18,C19:C21,C22:C29,C31:C33,C36:C42,C44,C45:C49,C51:C54,C56:C83,C85:C113,C114:C121)</f>
        <v>68.909090909090907</v>
      </c>
      <c r="D136" s="41"/>
      <c r="E136" s="40" t="s">
        <v>805</v>
      </c>
      <c r="F136" s="80">
        <f>AVERAGE(F124:F133,F122:F123,F2:F6,F8:F10,F13:F15,F16,F17:F18,F19:F21,F22:F29,F31:F33,F36:F42,F44,F45:F49,F51:F54,F56:F83,F85:F113,F114:F121)</f>
        <v>69.631147540983605</v>
      </c>
    </row>
    <row r="138" spans="1:6" ht="16.5">
      <c r="A138" s="51"/>
      <c r="B138" s="51"/>
      <c r="C138" s="51"/>
    </row>
    <row r="139" spans="1:6" ht="16.5">
      <c r="A139" s="51"/>
      <c r="B139" s="51"/>
      <c r="C139" s="51"/>
    </row>
    <row r="140" spans="1:6" ht="16.5">
      <c r="A140" s="51"/>
      <c r="B140" s="51"/>
      <c r="C140" s="51"/>
    </row>
    <row r="141" spans="1:6" ht="16.5">
      <c r="A141" s="51"/>
      <c r="B141" s="51"/>
      <c r="C141" s="51"/>
    </row>
    <row r="142" spans="1:6" ht="16.5">
      <c r="A142" s="51"/>
      <c r="B142" s="51"/>
      <c r="C142" s="51"/>
    </row>
    <row r="143" spans="1:6" ht="16.5">
      <c r="A143" s="51"/>
      <c r="B143" s="51"/>
      <c r="C143" s="51"/>
    </row>
    <row r="144" spans="1:6" ht="16.5">
      <c r="A144" s="51"/>
      <c r="B144" s="51"/>
      <c r="C144" s="51"/>
    </row>
    <row r="145" spans="1:3" ht="16.5">
      <c r="A145" s="51"/>
      <c r="B145" s="51"/>
      <c r="C145" s="51"/>
    </row>
    <row r="146" spans="1:3" ht="16.5">
      <c r="A146" s="51"/>
      <c r="B146" s="51"/>
      <c r="C146" s="51"/>
    </row>
    <row r="147" spans="1:3" ht="16.5">
      <c r="A147" s="51"/>
      <c r="B147" s="51"/>
      <c r="C147" s="51"/>
    </row>
    <row r="148" spans="1:3" ht="16.5">
      <c r="A148" s="51"/>
      <c r="B148" s="51"/>
      <c r="C148" s="51"/>
    </row>
    <row r="149" spans="1:3" ht="16.5">
      <c r="A149" s="51"/>
      <c r="B149" s="51"/>
      <c r="C149" s="51"/>
    </row>
    <row r="150" spans="1:3" ht="16.5">
      <c r="A150" s="51"/>
      <c r="B150" s="51"/>
      <c r="C150" s="51"/>
    </row>
    <row r="151" spans="1:3" ht="16.5">
      <c r="A151" s="51"/>
      <c r="B151" s="51"/>
      <c r="C151" s="51"/>
    </row>
    <row r="152" spans="1:3" ht="16.5">
      <c r="A152" s="51"/>
      <c r="B152" s="51"/>
      <c r="C152" s="51"/>
    </row>
    <row r="153" spans="1:3" ht="16.5">
      <c r="A153" s="51"/>
      <c r="B153" s="51"/>
      <c r="C153" s="51"/>
    </row>
    <row r="154" spans="1:3" ht="16.5">
      <c r="A154" s="51"/>
      <c r="B154" s="51"/>
      <c r="C154" s="51"/>
    </row>
    <row r="155" spans="1:3" ht="16.5">
      <c r="A155" s="51"/>
      <c r="B155" s="51"/>
      <c r="C155" s="51"/>
    </row>
    <row r="156" spans="1:3" ht="16.5">
      <c r="A156" s="51"/>
      <c r="B156" s="51"/>
      <c r="C156" s="51"/>
    </row>
    <row r="157" spans="1:3" ht="16.5">
      <c r="A157" s="51"/>
      <c r="B157" s="51"/>
      <c r="C157" s="51"/>
    </row>
    <row r="158" spans="1:3" ht="16.5">
      <c r="A158" s="51"/>
      <c r="B158" s="51"/>
      <c r="C158" s="51"/>
    </row>
    <row r="159" spans="1:3" ht="16.5">
      <c r="A159" s="51"/>
      <c r="B159" s="51"/>
      <c r="C159" s="51"/>
    </row>
    <row r="160" spans="1:3" ht="16.5">
      <c r="A160" s="51"/>
      <c r="B160" s="51"/>
      <c r="C160" s="51"/>
    </row>
    <row r="161" spans="1:3" ht="16.5">
      <c r="A161" s="51"/>
      <c r="B161" s="51"/>
      <c r="C161" s="51"/>
    </row>
    <row r="162" spans="1:3" ht="16.5">
      <c r="A162" s="51"/>
      <c r="B162" s="51"/>
      <c r="C162" s="51"/>
    </row>
    <row r="163" spans="1:3" ht="16.5">
      <c r="A163" s="51"/>
      <c r="B163" s="51"/>
      <c r="C163" s="51"/>
    </row>
    <row r="164" spans="1:3" ht="16.5">
      <c r="A164" s="51"/>
      <c r="B164" s="51"/>
      <c r="C164" s="51"/>
    </row>
    <row r="165" spans="1:3" ht="16.5">
      <c r="A165" s="51"/>
      <c r="B165" s="51"/>
      <c r="C165" s="51"/>
    </row>
    <row r="166" spans="1:3" ht="16.5">
      <c r="A166" s="51"/>
      <c r="B166" s="51"/>
      <c r="C166" s="51"/>
    </row>
    <row r="167" spans="1:3" ht="16.5">
      <c r="A167" s="51"/>
      <c r="B167" s="51"/>
      <c r="C167" s="51"/>
    </row>
    <row r="168" spans="1:3" ht="16.5">
      <c r="A168" s="51"/>
      <c r="B168" s="51"/>
      <c r="C168" s="51"/>
    </row>
    <row r="169" spans="1:3" ht="16.5">
      <c r="A169" s="51"/>
      <c r="B169" s="51"/>
      <c r="C169" s="51"/>
    </row>
    <row r="170" spans="1:3" ht="16.5">
      <c r="A170" s="51"/>
      <c r="B170" s="51"/>
      <c r="C170" s="51"/>
    </row>
    <row r="171" spans="1:3" ht="16.5">
      <c r="A171" s="51"/>
      <c r="B171" s="51"/>
      <c r="C171" s="51"/>
    </row>
    <row r="172" spans="1:3" ht="16.5">
      <c r="A172" s="51"/>
      <c r="B172" s="51"/>
      <c r="C172" s="51"/>
    </row>
    <row r="173" spans="1:3" ht="16.5">
      <c r="A173" s="51"/>
      <c r="B173" s="51"/>
      <c r="C173" s="51"/>
    </row>
    <row r="174" spans="1:3" ht="16.5">
      <c r="A174" s="51"/>
      <c r="B174" s="51"/>
      <c r="C174" s="51"/>
    </row>
    <row r="175" spans="1:3" ht="16.5">
      <c r="A175" s="51"/>
      <c r="B175" s="51"/>
      <c r="C175" s="51"/>
    </row>
    <row r="176" spans="1:3" ht="16.5">
      <c r="A176" s="51"/>
      <c r="B176" s="51"/>
      <c r="C176" s="51"/>
    </row>
    <row r="177" spans="1:3" ht="16.5">
      <c r="A177" s="51"/>
      <c r="B177" s="51"/>
      <c r="C177" s="51"/>
    </row>
    <row r="178" spans="1:3" ht="16.5">
      <c r="A178" s="51"/>
      <c r="B178" s="51"/>
      <c r="C178" s="51"/>
    </row>
    <row r="179" spans="1:3" ht="16.5">
      <c r="A179" s="51"/>
      <c r="B179" s="51"/>
      <c r="C179" s="51"/>
    </row>
    <row r="180" spans="1:3" ht="16.5">
      <c r="A180" s="51"/>
      <c r="B180" s="51"/>
      <c r="C180" s="51"/>
    </row>
    <row r="181" spans="1:3" ht="16.5">
      <c r="A181" s="51"/>
      <c r="B181" s="51"/>
      <c r="C181" s="51"/>
    </row>
    <row r="182" spans="1:3" ht="16.5">
      <c r="A182" s="51"/>
      <c r="B182" s="51"/>
      <c r="C182" s="51"/>
    </row>
    <row r="183" spans="1:3" ht="16.5">
      <c r="A183" s="51"/>
      <c r="B183" s="51"/>
      <c r="C183" s="51"/>
    </row>
    <row r="184" spans="1:3" ht="16.5">
      <c r="A184" s="51"/>
      <c r="B184" s="51"/>
      <c r="C184" s="51"/>
    </row>
    <row r="185" spans="1:3" ht="16.5">
      <c r="A185" s="51"/>
      <c r="B185" s="51"/>
      <c r="C185" s="51"/>
    </row>
    <row r="186" spans="1:3" ht="16.5">
      <c r="A186" s="51"/>
      <c r="B186" s="51"/>
      <c r="C186" s="51"/>
    </row>
    <row r="187" spans="1:3" ht="16.5">
      <c r="A187" s="51"/>
      <c r="B187" s="51"/>
      <c r="C187" s="51"/>
    </row>
    <row r="188" spans="1:3" ht="16.5">
      <c r="A188" s="51"/>
      <c r="B188" s="51"/>
      <c r="C188" s="51"/>
    </row>
    <row r="189" spans="1:3" ht="16.5">
      <c r="A189" s="51"/>
      <c r="B189" s="51"/>
      <c r="C189" s="51"/>
    </row>
    <row r="190" spans="1:3" ht="16.5">
      <c r="A190" s="51"/>
      <c r="B190" s="51"/>
      <c r="C190" s="51"/>
    </row>
    <row r="191" spans="1:3" ht="16.5">
      <c r="A191" s="51"/>
      <c r="B191" s="51"/>
      <c r="C191" s="51"/>
    </row>
    <row r="192" spans="1:3" ht="16.5">
      <c r="A192" s="51"/>
      <c r="B192" s="51"/>
      <c r="C192" s="51"/>
    </row>
    <row r="193" spans="1:3" ht="16.5">
      <c r="A193" s="51"/>
      <c r="B193" s="51"/>
      <c r="C193" s="51"/>
    </row>
    <row r="194" spans="1:3" ht="16.5">
      <c r="A194" s="51"/>
      <c r="B194" s="51"/>
      <c r="C194" s="51"/>
    </row>
    <row r="195" spans="1:3" ht="16.5">
      <c r="A195" s="51"/>
      <c r="B195" s="51"/>
      <c r="C195" s="51"/>
    </row>
    <row r="196" spans="1:3" ht="16.5">
      <c r="A196" s="51"/>
      <c r="B196" s="51"/>
      <c r="C196" s="51"/>
    </row>
    <row r="197" spans="1:3" ht="16.5">
      <c r="A197" s="51"/>
      <c r="B197" s="51"/>
      <c r="C197" s="51"/>
    </row>
    <row r="198" spans="1:3" ht="16.5">
      <c r="A198" s="51"/>
      <c r="B198" s="51"/>
      <c r="C198" s="51"/>
    </row>
    <row r="199" spans="1:3" ht="16.5">
      <c r="A199" s="51"/>
      <c r="B199" s="51"/>
      <c r="C199" s="51"/>
    </row>
    <row r="200" spans="1:3" ht="16.5">
      <c r="A200" s="51"/>
      <c r="B200" s="51"/>
      <c r="C200" s="51"/>
    </row>
    <row r="201" spans="1:3" ht="16.5">
      <c r="A201" s="51"/>
      <c r="B201" s="51"/>
      <c r="C201" s="51"/>
    </row>
    <row r="202" spans="1:3" ht="16.5">
      <c r="A202" s="51"/>
      <c r="B202" s="51"/>
      <c r="C202" s="51"/>
    </row>
    <row r="203" spans="1:3" ht="16.5">
      <c r="A203" s="51"/>
      <c r="B203" s="51"/>
      <c r="C203" s="51"/>
    </row>
    <row r="204" spans="1:3" ht="16.5">
      <c r="A204" s="51"/>
      <c r="B204" s="51"/>
      <c r="C204" s="51"/>
    </row>
    <row r="205" spans="1:3" ht="16.5">
      <c r="A205" s="51"/>
      <c r="B205" s="51"/>
      <c r="C205" s="51"/>
    </row>
    <row r="206" spans="1:3" ht="16.5">
      <c r="A206" s="51"/>
      <c r="B206" s="51"/>
      <c r="C206" s="51"/>
    </row>
    <row r="207" spans="1:3" ht="16.5">
      <c r="A207" s="51"/>
      <c r="B207" s="51"/>
      <c r="C207" s="51"/>
    </row>
    <row r="208" spans="1:3" ht="16.5">
      <c r="A208" s="51"/>
      <c r="B208" s="51"/>
      <c r="C208" s="51"/>
    </row>
    <row r="209" spans="1:3" ht="16.5">
      <c r="A209" s="51"/>
      <c r="B209" s="51"/>
      <c r="C209" s="51"/>
    </row>
    <row r="210" spans="1:3" ht="16.5">
      <c r="A210" s="51"/>
      <c r="B210" s="51"/>
      <c r="C210" s="51"/>
    </row>
    <row r="211" spans="1:3" ht="16.5">
      <c r="A211" s="51"/>
      <c r="B211" s="51"/>
      <c r="C211" s="51"/>
    </row>
    <row r="212" spans="1:3" ht="16.5">
      <c r="A212" s="51"/>
      <c r="B212" s="51"/>
      <c r="C212" s="51"/>
    </row>
    <row r="213" spans="1:3" ht="16.5">
      <c r="A213" s="51"/>
      <c r="B213" s="51"/>
      <c r="C213" s="51"/>
    </row>
    <row r="214" spans="1:3" ht="16.5">
      <c r="A214" s="51"/>
      <c r="B214" s="51"/>
      <c r="C214" s="51"/>
    </row>
    <row r="215" spans="1:3" ht="16.5">
      <c r="A215" s="51"/>
      <c r="B215" s="51"/>
      <c r="C215" s="51"/>
    </row>
    <row r="216" spans="1:3" ht="16.5">
      <c r="A216" s="51"/>
      <c r="B216" s="51"/>
      <c r="C216" s="51"/>
    </row>
    <row r="217" spans="1:3" ht="16.5">
      <c r="A217" s="51"/>
      <c r="B217" s="51"/>
      <c r="C217" s="51"/>
    </row>
    <row r="218" spans="1:3" ht="16.5">
      <c r="A218" s="51"/>
      <c r="B218" s="51"/>
      <c r="C218" s="51"/>
    </row>
    <row r="219" spans="1:3" ht="16.5">
      <c r="A219" s="51"/>
      <c r="B219" s="51"/>
      <c r="C219" s="51"/>
    </row>
    <row r="220" spans="1:3" ht="16.5">
      <c r="A220" s="51"/>
      <c r="B220" s="51"/>
      <c r="C220" s="51"/>
    </row>
    <row r="221" spans="1:3" ht="16.5">
      <c r="A221" s="51"/>
      <c r="B221" s="51"/>
      <c r="C221" s="51"/>
    </row>
    <row r="222" spans="1:3" ht="16.5">
      <c r="A222" s="51"/>
      <c r="B222" s="51"/>
      <c r="C222" s="51"/>
    </row>
    <row r="223" spans="1:3" ht="16.5">
      <c r="A223" s="51"/>
      <c r="B223" s="51"/>
      <c r="C223" s="51"/>
    </row>
    <row r="224" spans="1:3" ht="16.5">
      <c r="A224" s="51"/>
      <c r="B224" s="51"/>
      <c r="C224" s="51"/>
    </row>
    <row r="225" spans="1:3" ht="16.5">
      <c r="A225" s="51"/>
      <c r="B225" s="51"/>
      <c r="C225" s="51"/>
    </row>
    <row r="226" spans="1:3" ht="16.5">
      <c r="A226" s="51"/>
      <c r="B226" s="51"/>
      <c r="C226" s="51"/>
    </row>
    <row r="227" spans="1:3" ht="16.5">
      <c r="A227" s="51"/>
      <c r="B227" s="51"/>
      <c r="C227" s="51"/>
    </row>
    <row r="228" spans="1:3" ht="16.5">
      <c r="A228" s="51"/>
      <c r="B228" s="51"/>
      <c r="C228" s="51"/>
    </row>
    <row r="229" spans="1:3" ht="16.5">
      <c r="A229" s="51"/>
      <c r="B229" s="51"/>
      <c r="C229" s="51"/>
    </row>
    <row r="230" spans="1:3" ht="16.5">
      <c r="A230" s="51"/>
      <c r="B230" s="51"/>
      <c r="C230" s="51"/>
    </row>
    <row r="231" spans="1:3" ht="16.5">
      <c r="A231" s="51"/>
      <c r="B231" s="51"/>
      <c r="C231" s="51"/>
    </row>
    <row r="232" spans="1:3" ht="16.5">
      <c r="A232" s="51"/>
      <c r="B232" s="51"/>
      <c r="C232" s="51"/>
    </row>
    <row r="233" spans="1:3" ht="16.5">
      <c r="A233" s="51"/>
      <c r="B233" s="51"/>
      <c r="C233" s="51"/>
    </row>
    <row r="234" spans="1:3" ht="16.5">
      <c r="A234" s="51"/>
      <c r="B234" s="51"/>
      <c r="C234" s="51"/>
    </row>
    <row r="235" spans="1:3" ht="16.5">
      <c r="A235" s="51"/>
      <c r="B235" s="51"/>
      <c r="C235" s="51"/>
    </row>
    <row r="236" spans="1:3" ht="16.5">
      <c r="A236" s="51"/>
      <c r="B236" s="51"/>
      <c r="C236" s="51"/>
    </row>
    <row r="237" spans="1:3" ht="16.5">
      <c r="A237" s="51"/>
      <c r="B237" s="51"/>
      <c r="C237" s="51"/>
    </row>
    <row r="238" spans="1:3" ht="16.5">
      <c r="A238" s="51"/>
      <c r="B238" s="51"/>
      <c r="C238" s="51"/>
    </row>
    <row r="239" spans="1:3" ht="16.5">
      <c r="A239" s="51"/>
      <c r="B239" s="51"/>
      <c r="C239" s="51"/>
    </row>
    <row r="240" spans="1:3" ht="16.5">
      <c r="A240" s="51"/>
      <c r="B240" s="51"/>
      <c r="C240" s="51"/>
    </row>
    <row r="241" spans="1:3" ht="16.5">
      <c r="A241" s="51"/>
      <c r="B241" s="51"/>
      <c r="C241" s="51"/>
    </row>
    <row r="242" spans="1:3" ht="16.5">
      <c r="A242" s="51"/>
      <c r="B242" s="51"/>
      <c r="C242" s="51"/>
    </row>
    <row r="243" spans="1:3" ht="16.5">
      <c r="A243" s="51"/>
      <c r="B243" s="51"/>
      <c r="C243" s="51"/>
    </row>
    <row r="244" spans="1:3" ht="16.5">
      <c r="A244" s="51"/>
      <c r="B244" s="51"/>
      <c r="C244" s="51"/>
    </row>
    <row r="245" spans="1:3" ht="16.5">
      <c r="A245" s="51"/>
      <c r="B245" s="51"/>
      <c r="C245" s="51"/>
    </row>
    <row r="246" spans="1:3" ht="16.5">
      <c r="A246" s="51"/>
      <c r="B246" s="51"/>
      <c r="C246" s="51"/>
    </row>
    <row r="247" spans="1:3" ht="16.5">
      <c r="A247" s="51"/>
      <c r="B247" s="51"/>
      <c r="C247" s="51"/>
    </row>
    <row r="248" spans="1:3" ht="16.5">
      <c r="A248" s="51"/>
      <c r="B248" s="51"/>
      <c r="C248" s="51"/>
    </row>
    <row r="249" spans="1:3" ht="16.5">
      <c r="A249" s="51"/>
      <c r="B249" s="51"/>
      <c r="C249" s="51"/>
    </row>
    <row r="250" spans="1:3" ht="16.5">
      <c r="A250" s="51"/>
      <c r="B250" s="51"/>
      <c r="C250" s="51"/>
    </row>
    <row r="251" spans="1:3" ht="16.5">
      <c r="A251" s="51"/>
      <c r="B251" s="51"/>
      <c r="C251" s="51"/>
    </row>
    <row r="252" spans="1:3" ht="16.5">
      <c r="A252" s="51"/>
      <c r="B252" s="51"/>
      <c r="C252" s="51"/>
    </row>
    <row r="253" spans="1:3" ht="16.5">
      <c r="A253" s="51"/>
      <c r="B253" s="51"/>
      <c r="C253" s="51"/>
    </row>
    <row r="254" spans="1:3" ht="16.5">
      <c r="A254" s="51"/>
      <c r="B254" s="51"/>
      <c r="C254" s="51"/>
    </row>
    <row r="255" spans="1:3" ht="16.5">
      <c r="A255" s="51"/>
      <c r="B255" s="51"/>
      <c r="C255" s="51"/>
    </row>
    <row r="256" spans="1:3" ht="16.5">
      <c r="A256" s="51"/>
      <c r="B256" s="51"/>
      <c r="C256" s="51"/>
    </row>
    <row r="257" spans="1:3" ht="16.5">
      <c r="A257" s="51"/>
      <c r="B257" s="51"/>
      <c r="C257" s="51"/>
    </row>
    <row r="258" spans="1:3" ht="16.5">
      <c r="A258" s="51"/>
      <c r="B258" s="51"/>
      <c r="C258" s="51"/>
    </row>
    <row r="259" spans="1:3" ht="16.5">
      <c r="A259" s="51"/>
      <c r="B259" s="51"/>
      <c r="C259" s="51"/>
    </row>
    <row r="260" spans="1:3" ht="16.5">
      <c r="A260" s="51"/>
      <c r="B260" s="51"/>
      <c r="C260" s="51"/>
    </row>
    <row r="261" spans="1:3" ht="16.5">
      <c r="A261" s="51"/>
      <c r="B261" s="51"/>
      <c r="C261" s="51"/>
    </row>
    <row r="262" spans="1:3" ht="16.5">
      <c r="A262" s="51"/>
      <c r="B262" s="51"/>
      <c r="C262" s="51"/>
    </row>
    <row r="263" spans="1:3" ht="16.5">
      <c r="A263" s="51"/>
      <c r="B263" s="51"/>
      <c r="C263" s="51"/>
    </row>
    <row r="264" spans="1:3" ht="16.5">
      <c r="A264" s="51"/>
      <c r="B264" s="51"/>
      <c r="C264" s="51"/>
    </row>
    <row r="265" spans="1:3" ht="16.5">
      <c r="A265" s="51"/>
      <c r="B265" s="51"/>
      <c r="C265" s="51"/>
    </row>
    <row r="266" spans="1:3" ht="16.5">
      <c r="A266" s="51"/>
      <c r="B266" s="51"/>
      <c r="C266" s="51"/>
    </row>
    <row r="267" spans="1:3" ht="16.5">
      <c r="A267" s="51"/>
      <c r="B267" s="51"/>
      <c r="C267" s="51"/>
    </row>
    <row r="268" spans="1:3" ht="16.5">
      <c r="A268" s="51"/>
      <c r="B268" s="51"/>
      <c r="C268" s="51"/>
    </row>
    <row r="269" spans="1:3" ht="16.5">
      <c r="A269" s="51"/>
      <c r="B269" s="51"/>
      <c r="C269" s="51"/>
    </row>
    <row r="270" spans="1:3" ht="16.5">
      <c r="A270" s="51"/>
      <c r="B270" s="51"/>
      <c r="C270" s="51"/>
    </row>
    <row r="271" spans="1:3" ht="16.5">
      <c r="A271" s="51"/>
      <c r="B271" s="51"/>
      <c r="C271" s="51"/>
    </row>
    <row r="272" spans="1:3" ht="16.5">
      <c r="A272" s="51"/>
      <c r="B272" s="51"/>
      <c r="C272" s="51"/>
    </row>
    <row r="273" spans="1:3" ht="16.5">
      <c r="A273" s="51"/>
      <c r="B273" s="51"/>
      <c r="C273" s="51"/>
    </row>
    <row r="274" spans="1:3" ht="16.5">
      <c r="A274" s="51"/>
      <c r="B274" s="51"/>
      <c r="C274" s="51"/>
    </row>
    <row r="275" spans="1:3" ht="16.5">
      <c r="A275" s="51"/>
      <c r="B275" s="51"/>
      <c r="C275" s="51"/>
    </row>
    <row r="276" spans="1:3" ht="16.5">
      <c r="A276" s="51"/>
      <c r="B276" s="51"/>
      <c r="C276" s="51"/>
    </row>
    <row r="277" spans="1:3" ht="16.5">
      <c r="A277" s="51"/>
      <c r="B277" s="51"/>
      <c r="C277" s="51"/>
    </row>
    <row r="278" spans="1:3" ht="16.5">
      <c r="A278" s="51"/>
      <c r="B278" s="51"/>
      <c r="C278" s="51"/>
    </row>
    <row r="279" spans="1:3" ht="16.5">
      <c r="A279" s="51"/>
      <c r="B279" s="51"/>
      <c r="C279" s="51"/>
    </row>
    <row r="280" spans="1:3" ht="16.5">
      <c r="A280" s="51"/>
      <c r="B280" s="51"/>
      <c r="C280" s="51"/>
    </row>
    <row r="281" spans="1:3" ht="16.5">
      <c r="A281" s="51"/>
      <c r="B281" s="51"/>
      <c r="C281" s="51"/>
    </row>
    <row r="282" spans="1:3" ht="16.5">
      <c r="A282" s="51"/>
      <c r="B282" s="51"/>
      <c r="C282" s="51"/>
    </row>
    <row r="283" spans="1:3" ht="16.5">
      <c r="A283" s="51"/>
      <c r="B283" s="51"/>
      <c r="C283" s="51"/>
    </row>
    <row r="284" spans="1:3" ht="16.5">
      <c r="A284" s="51"/>
      <c r="B284" s="51"/>
      <c r="C284" s="51"/>
    </row>
    <row r="285" spans="1:3" ht="16.5">
      <c r="A285" s="51"/>
      <c r="B285" s="51"/>
      <c r="C285" s="51"/>
    </row>
    <row r="286" spans="1:3" ht="16.5">
      <c r="A286" s="51"/>
      <c r="B286" s="51"/>
      <c r="C286" s="51"/>
    </row>
    <row r="287" spans="1:3" ht="16.5">
      <c r="A287" s="51"/>
      <c r="B287" s="51"/>
      <c r="C287" s="51"/>
    </row>
    <row r="288" spans="1:3" ht="16.5">
      <c r="A288" s="51"/>
      <c r="B288" s="51"/>
      <c r="C288" s="51"/>
    </row>
    <row r="289" spans="1:3" ht="16.5">
      <c r="A289" s="51"/>
      <c r="B289" s="51"/>
      <c r="C289" s="51"/>
    </row>
    <row r="290" spans="1:3" ht="16.5">
      <c r="A290" s="51"/>
      <c r="B290" s="51"/>
      <c r="C290" s="51"/>
    </row>
    <row r="291" spans="1:3" ht="16.5">
      <c r="A291" s="51"/>
      <c r="B291" s="51"/>
      <c r="C291" s="51"/>
    </row>
    <row r="292" spans="1:3" ht="16.5">
      <c r="A292" s="51"/>
      <c r="B292" s="51"/>
      <c r="C292" s="51"/>
    </row>
    <row r="293" spans="1:3" ht="16.5">
      <c r="A293" s="51"/>
      <c r="B293" s="51"/>
      <c r="C293" s="51"/>
    </row>
    <row r="294" spans="1:3" ht="16.5">
      <c r="A294" s="51"/>
      <c r="B294" s="51"/>
      <c r="C294" s="51"/>
    </row>
    <row r="295" spans="1:3" ht="16.5">
      <c r="A295" s="51"/>
      <c r="B295" s="51"/>
      <c r="C295" s="51"/>
    </row>
    <row r="296" spans="1:3" ht="16.5">
      <c r="A296" s="51"/>
      <c r="B296" s="51"/>
      <c r="C296" s="51"/>
    </row>
    <row r="297" spans="1:3" ht="16.5">
      <c r="A297" s="51"/>
      <c r="B297" s="51"/>
      <c r="C297" s="51"/>
    </row>
    <row r="298" spans="1:3" ht="16.5">
      <c r="A298" s="51"/>
      <c r="B298" s="51"/>
      <c r="C298" s="51"/>
    </row>
    <row r="299" spans="1:3" ht="16.5">
      <c r="A299" s="51"/>
      <c r="B299" s="51"/>
      <c r="C299" s="51"/>
    </row>
    <row r="300" spans="1:3" ht="16.5">
      <c r="A300" s="51"/>
      <c r="B300" s="51"/>
      <c r="C300" s="51"/>
    </row>
    <row r="301" spans="1:3" ht="16.5">
      <c r="A301" s="51"/>
      <c r="B301" s="51"/>
      <c r="C301" s="51"/>
    </row>
    <row r="302" spans="1:3" ht="16.5">
      <c r="A302" s="51"/>
      <c r="B302" s="51"/>
      <c r="C302" s="51"/>
    </row>
    <row r="303" spans="1:3" ht="16.5">
      <c r="A303" s="51"/>
      <c r="B303" s="51"/>
      <c r="C303" s="51"/>
    </row>
    <row r="304" spans="1:3" ht="16.5">
      <c r="A304" s="51"/>
      <c r="B304" s="51"/>
      <c r="C304" s="51"/>
    </row>
    <row r="305" spans="1:3" ht="16.5">
      <c r="A305" s="51"/>
      <c r="B305" s="51"/>
      <c r="C305" s="51"/>
    </row>
    <row r="306" spans="1:3" ht="16.5">
      <c r="A306" s="51"/>
      <c r="B306" s="51"/>
      <c r="C306" s="51"/>
    </row>
    <row r="307" spans="1:3" ht="16.5">
      <c r="A307" s="51"/>
      <c r="B307" s="51"/>
      <c r="C307" s="51"/>
    </row>
    <row r="308" spans="1:3" ht="16.5">
      <c r="A308" s="51"/>
      <c r="B308" s="51"/>
      <c r="C308" s="51"/>
    </row>
    <row r="309" spans="1:3" ht="16.5">
      <c r="A309" s="51"/>
      <c r="B309" s="51"/>
      <c r="C309" s="51"/>
    </row>
    <row r="310" spans="1:3" ht="16.5">
      <c r="A310" s="51"/>
      <c r="B310" s="51"/>
      <c r="C310" s="51"/>
    </row>
    <row r="311" spans="1:3" ht="16.5">
      <c r="A311" s="51"/>
      <c r="B311" s="51"/>
      <c r="C311" s="51"/>
    </row>
    <row r="312" spans="1:3" ht="16.5">
      <c r="A312" s="51"/>
      <c r="B312" s="51"/>
      <c r="C312" s="51"/>
    </row>
    <row r="313" spans="1:3" ht="16.5">
      <c r="A313" s="51"/>
      <c r="B313" s="51"/>
      <c r="C313" s="51"/>
    </row>
    <row r="314" spans="1:3" ht="16.5">
      <c r="A314" s="51"/>
      <c r="B314" s="51"/>
      <c r="C314" s="51"/>
    </row>
    <row r="315" spans="1:3" ht="16.5">
      <c r="A315" s="51"/>
      <c r="B315" s="51"/>
      <c r="C315" s="51"/>
    </row>
    <row r="316" spans="1:3" ht="16.5">
      <c r="A316" s="51"/>
      <c r="B316" s="51"/>
      <c r="C316" s="51"/>
    </row>
    <row r="317" spans="1:3" ht="16.5">
      <c r="A317" s="51"/>
      <c r="B317" s="51"/>
      <c r="C317" s="51"/>
    </row>
    <row r="318" spans="1:3" ht="16.5">
      <c r="A318" s="51"/>
      <c r="B318" s="51"/>
      <c r="C318" s="51"/>
    </row>
    <row r="319" spans="1:3" ht="16.5">
      <c r="A319" s="51"/>
      <c r="B319" s="51"/>
      <c r="C319" s="51"/>
    </row>
    <row r="320" spans="1:3" ht="16.5">
      <c r="A320" s="51"/>
      <c r="B320" s="51"/>
      <c r="C320" s="51"/>
    </row>
    <row r="321" spans="1:3" ht="16.5">
      <c r="A321" s="51"/>
      <c r="B321" s="51"/>
      <c r="C321" s="51"/>
    </row>
    <row r="322" spans="1:3" ht="16.5">
      <c r="A322" s="51"/>
      <c r="B322" s="51"/>
      <c r="C322" s="51"/>
    </row>
    <row r="323" spans="1:3" ht="16.5">
      <c r="A323" s="51"/>
      <c r="B323" s="51"/>
      <c r="C323" s="51"/>
    </row>
    <row r="324" spans="1:3" ht="16.5">
      <c r="A324" s="51"/>
      <c r="B324" s="51"/>
      <c r="C324" s="51"/>
    </row>
    <row r="325" spans="1:3" ht="16.5">
      <c r="A325" s="51"/>
      <c r="B325" s="51"/>
      <c r="C325" s="51"/>
    </row>
    <row r="326" spans="1:3" ht="16.5">
      <c r="A326" s="51"/>
      <c r="B326" s="51"/>
      <c r="C326" s="51"/>
    </row>
    <row r="327" spans="1:3" ht="16.5">
      <c r="A327" s="51"/>
      <c r="B327" s="51"/>
      <c r="C327" s="51"/>
    </row>
    <row r="328" spans="1:3" ht="16.5">
      <c r="A328" s="51"/>
      <c r="B328" s="51"/>
      <c r="C328" s="51"/>
    </row>
    <row r="329" spans="1:3" ht="16.5">
      <c r="A329" s="51"/>
      <c r="B329" s="51"/>
      <c r="C329" s="51"/>
    </row>
    <row r="330" spans="1:3" ht="16.5">
      <c r="A330" s="51"/>
      <c r="B330" s="51"/>
      <c r="C330" s="51"/>
    </row>
    <row r="331" spans="1:3" ht="16.5">
      <c r="A331" s="51"/>
      <c r="B331" s="51"/>
      <c r="C331" s="51"/>
    </row>
    <row r="332" spans="1:3" ht="16.5">
      <c r="A332" s="51"/>
      <c r="B332" s="51"/>
      <c r="C332" s="51"/>
    </row>
    <row r="333" spans="1:3" ht="16.5">
      <c r="A333" s="51"/>
      <c r="B333" s="51"/>
      <c r="C333" s="51"/>
    </row>
    <row r="334" spans="1:3" ht="16.5">
      <c r="A334" s="51"/>
      <c r="B334" s="51"/>
      <c r="C334" s="51"/>
    </row>
    <row r="335" spans="1:3" ht="16.5">
      <c r="A335" s="51"/>
      <c r="B335" s="51"/>
      <c r="C335" s="51"/>
    </row>
    <row r="336" spans="1:3" ht="16.5">
      <c r="A336" s="51"/>
      <c r="B336" s="51"/>
      <c r="C336" s="51"/>
    </row>
    <row r="337" spans="1:3" ht="16.5">
      <c r="A337" s="51"/>
      <c r="B337" s="51"/>
      <c r="C337" s="51"/>
    </row>
    <row r="338" spans="1:3" ht="16.5">
      <c r="A338" s="51"/>
      <c r="B338" s="51"/>
      <c r="C338" s="51"/>
    </row>
    <row r="339" spans="1:3" ht="16.5">
      <c r="A339" s="51"/>
      <c r="B339" s="51"/>
      <c r="C339" s="51"/>
    </row>
    <row r="340" spans="1:3" ht="16.5">
      <c r="A340" s="51"/>
      <c r="B340" s="51"/>
      <c r="C340" s="51"/>
    </row>
    <row r="341" spans="1:3" ht="16.5">
      <c r="A341" s="51"/>
      <c r="B341" s="51"/>
      <c r="C341" s="51"/>
    </row>
    <row r="342" spans="1:3" ht="16.5">
      <c r="A342" s="51"/>
      <c r="B342" s="51"/>
      <c r="C342" s="51"/>
    </row>
    <row r="343" spans="1:3" ht="16.5">
      <c r="A343" s="51"/>
      <c r="B343" s="51"/>
      <c r="C343" s="51"/>
    </row>
    <row r="344" spans="1:3" ht="16.5">
      <c r="A344" s="51"/>
      <c r="B344" s="51"/>
      <c r="C344" s="51"/>
    </row>
    <row r="345" spans="1:3" ht="16.5">
      <c r="A345" s="51"/>
      <c r="B345" s="51"/>
      <c r="C345" s="51"/>
    </row>
    <row r="346" spans="1:3" ht="16.5">
      <c r="A346" s="51"/>
      <c r="B346" s="51"/>
      <c r="C346" s="51"/>
    </row>
    <row r="347" spans="1:3" ht="16.5">
      <c r="A347" s="51"/>
      <c r="B347" s="51"/>
      <c r="C347" s="51"/>
    </row>
    <row r="348" spans="1:3" ht="16.5">
      <c r="A348" s="51"/>
      <c r="B348" s="51"/>
      <c r="C348" s="51"/>
    </row>
    <row r="349" spans="1:3" ht="16.5">
      <c r="A349" s="51"/>
      <c r="B349" s="51"/>
      <c r="C349" s="51"/>
    </row>
    <row r="350" spans="1:3" ht="16.5">
      <c r="A350" s="51"/>
      <c r="B350" s="51"/>
      <c r="C350" s="51"/>
    </row>
    <row r="351" spans="1:3" ht="16.5">
      <c r="A351" s="51"/>
      <c r="B351" s="51"/>
      <c r="C351" s="51"/>
    </row>
    <row r="352" spans="1:3" ht="16.5">
      <c r="A352" s="51"/>
      <c r="B352" s="51"/>
      <c r="C352" s="51"/>
    </row>
    <row r="353" spans="1:3" ht="16.5">
      <c r="A353" s="51"/>
      <c r="B353" s="51"/>
      <c r="C353" s="51"/>
    </row>
    <row r="354" spans="1:3" ht="16.5">
      <c r="A354" s="51"/>
      <c r="B354" s="51"/>
      <c r="C354" s="51"/>
    </row>
    <row r="355" spans="1:3" ht="16.5">
      <c r="A355" s="51"/>
      <c r="B355" s="51"/>
      <c r="C355" s="51"/>
    </row>
    <row r="356" spans="1:3" ht="16.5">
      <c r="A356" s="51"/>
      <c r="B356" s="51"/>
      <c r="C356" s="51"/>
    </row>
    <row r="357" spans="1:3" ht="16.5">
      <c r="A357" s="51"/>
      <c r="B357" s="51"/>
      <c r="C357" s="51"/>
    </row>
    <row r="358" spans="1:3" ht="16.5">
      <c r="A358" s="51"/>
      <c r="B358" s="51"/>
      <c r="C358" s="51"/>
    </row>
    <row r="359" spans="1:3" ht="16.5">
      <c r="A359" s="51"/>
      <c r="B359" s="51"/>
      <c r="C359" s="51"/>
    </row>
    <row r="360" spans="1:3" ht="16.5">
      <c r="A360" s="51"/>
      <c r="B360" s="51"/>
      <c r="C360" s="51"/>
    </row>
    <row r="361" spans="1:3" ht="16.5">
      <c r="A361" s="51"/>
      <c r="B361" s="51"/>
      <c r="C361" s="51"/>
    </row>
    <row r="362" spans="1:3" ht="16.5">
      <c r="A362" s="51"/>
      <c r="B362" s="51"/>
      <c r="C362" s="51"/>
    </row>
    <row r="363" spans="1:3" ht="16.5">
      <c r="A363" s="51"/>
      <c r="B363" s="51"/>
      <c r="C363" s="51"/>
    </row>
    <row r="364" spans="1:3" ht="16.5">
      <c r="A364" s="51"/>
      <c r="B364" s="51"/>
      <c r="C364" s="51"/>
    </row>
    <row r="365" spans="1:3" ht="16.5">
      <c r="A365" s="51"/>
      <c r="B365" s="51"/>
      <c r="C365" s="51"/>
    </row>
    <row r="366" spans="1:3" ht="16.5">
      <c r="A366" s="51"/>
      <c r="B366" s="51"/>
      <c r="C366" s="51"/>
    </row>
    <row r="367" spans="1:3" ht="16.5">
      <c r="A367" s="51"/>
      <c r="B367" s="51"/>
      <c r="C367" s="51"/>
    </row>
    <row r="368" spans="1:3" ht="16.5">
      <c r="A368" s="51"/>
      <c r="B368" s="51"/>
      <c r="C368" s="51"/>
    </row>
    <row r="369" spans="1:3" ht="16.5">
      <c r="A369" s="51"/>
      <c r="B369" s="51"/>
      <c r="C369" s="51"/>
    </row>
    <row r="370" spans="1:3" ht="16.5">
      <c r="A370" s="51"/>
      <c r="B370" s="51"/>
      <c r="C370" s="51"/>
    </row>
    <row r="371" spans="1:3" ht="16.5">
      <c r="A371" s="51"/>
      <c r="B371" s="51"/>
      <c r="C371" s="51"/>
    </row>
    <row r="372" spans="1:3" ht="16.5">
      <c r="A372" s="51"/>
      <c r="B372" s="51"/>
      <c r="C372" s="51"/>
    </row>
    <row r="373" spans="1:3" ht="16.5">
      <c r="A373" s="51"/>
      <c r="B373" s="51"/>
      <c r="C373" s="51"/>
    </row>
    <row r="374" spans="1:3" ht="16.5">
      <c r="A374" s="51"/>
      <c r="B374" s="51"/>
      <c r="C374" s="51"/>
    </row>
    <row r="375" spans="1:3" ht="16.5">
      <c r="A375" s="51"/>
      <c r="B375" s="51"/>
      <c r="C375" s="51"/>
    </row>
    <row r="376" spans="1:3" ht="16.5">
      <c r="A376" s="51"/>
      <c r="B376" s="51"/>
      <c r="C376" s="51"/>
    </row>
    <row r="377" spans="1:3" ht="16.5">
      <c r="A377" s="51"/>
      <c r="B377" s="51"/>
      <c r="C377" s="51"/>
    </row>
    <row r="378" spans="1:3" ht="16.5">
      <c r="A378" s="51"/>
      <c r="B378" s="51"/>
      <c r="C378" s="51"/>
    </row>
    <row r="379" spans="1:3" ht="16.5">
      <c r="A379" s="51"/>
      <c r="B379" s="51"/>
      <c r="C379" s="51"/>
    </row>
    <row r="380" spans="1:3" ht="16.5">
      <c r="A380" s="51"/>
      <c r="B380" s="51"/>
      <c r="C380" s="51"/>
    </row>
    <row r="381" spans="1:3" ht="16.5">
      <c r="A381" s="51"/>
      <c r="B381" s="51"/>
      <c r="C381" s="51"/>
    </row>
    <row r="382" spans="1:3" ht="16.5">
      <c r="A382" s="51"/>
      <c r="B382" s="51"/>
      <c r="C382" s="51"/>
    </row>
    <row r="383" spans="1:3" ht="16.5">
      <c r="A383" s="51"/>
      <c r="B383" s="51"/>
      <c r="C383" s="51"/>
    </row>
    <row r="384" spans="1:3" ht="16.5">
      <c r="A384" s="51"/>
      <c r="B384" s="51"/>
      <c r="C384" s="51"/>
    </row>
    <row r="385" spans="1:3" ht="16.5">
      <c r="A385" s="51"/>
      <c r="B385" s="51"/>
      <c r="C385" s="51"/>
    </row>
    <row r="386" spans="1:3" ht="16.5">
      <c r="A386" s="51"/>
      <c r="B386" s="51"/>
      <c r="C386" s="51"/>
    </row>
    <row r="387" spans="1:3" ht="16.5">
      <c r="A387" s="51"/>
      <c r="B387" s="51"/>
      <c r="C387" s="51"/>
    </row>
    <row r="388" spans="1:3" ht="16.5">
      <c r="A388" s="51"/>
      <c r="B388" s="51"/>
      <c r="C388" s="51"/>
    </row>
    <row r="389" spans="1:3" ht="16.5">
      <c r="A389" s="51"/>
      <c r="B389" s="51"/>
      <c r="C389" s="51"/>
    </row>
    <row r="390" spans="1:3" ht="16.5">
      <c r="A390" s="51"/>
      <c r="B390" s="51"/>
      <c r="C390" s="51"/>
    </row>
    <row r="391" spans="1:3" ht="16.5">
      <c r="A391" s="51"/>
      <c r="B391" s="51"/>
      <c r="C391" s="51"/>
    </row>
    <row r="392" spans="1:3" ht="16.5">
      <c r="A392" s="51"/>
      <c r="B392" s="51"/>
      <c r="C392" s="51"/>
    </row>
    <row r="393" spans="1:3" ht="16.5">
      <c r="A393" s="51"/>
      <c r="B393" s="51"/>
      <c r="C393" s="51"/>
    </row>
    <row r="394" spans="1:3" ht="16.5">
      <c r="A394" s="51"/>
      <c r="B394" s="51"/>
      <c r="C394" s="51"/>
    </row>
    <row r="395" spans="1:3" ht="16.5">
      <c r="A395" s="51"/>
      <c r="B395" s="51"/>
      <c r="C395" s="51"/>
    </row>
    <row r="396" spans="1:3" ht="16.5">
      <c r="A396" s="51"/>
      <c r="B396" s="51"/>
      <c r="C396" s="51"/>
    </row>
    <row r="397" spans="1:3" ht="16.5">
      <c r="A397" s="51"/>
      <c r="B397" s="51"/>
      <c r="C397" s="51"/>
    </row>
    <row r="398" spans="1:3" ht="16.5">
      <c r="A398" s="51"/>
      <c r="B398" s="51"/>
      <c r="C398" s="51"/>
    </row>
    <row r="399" spans="1:3" ht="16.5">
      <c r="A399" s="51"/>
      <c r="B399" s="51"/>
      <c r="C399" s="51"/>
    </row>
    <row r="400" spans="1:3" ht="16.5">
      <c r="A400" s="51"/>
      <c r="B400" s="51"/>
      <c r="C400" s="51"/>
    </row>
    <row r="401" spans="1:3" ht="16.5">
      <c r="A401" s="51"/>
      <c r="B401" s="51"/>
      <c r="C401" s="51"/>
    </row>
    <row r="402" spans="1:3" ht="16.5">
      <c r="A402" s="51"/>
      <c r="B402" s="51"/>
      <c r="C402" s="51"/>
    </row>
    <row r="403" spans="1:3" ht="16.5">
      <c r="A403" s="51"/>
      <c r="B403" s="51"/>
      <c r="C403" s="51"/>
    </row>
    <row r="404" spans="1:3" ht="16.5">
      <c r="A404" s="51"/>
      <c r="B404" s="51"/>
      <c r="C404" s="51"/>
    </row>
    <row r="405" spans="1:3" ht="16.5">
      <c r="A405" s="51"/>
      <c r="B405" s="51"/>
      <c r="C405" s="51"/>
    </row>
    <row r="406" spans="1:3" ht="16.5">
      <c r="A406" s="51"/>
      <c r="B406" s="51"/>
      <c r="C406" s="51"/>
    </row>
    <row r="407" spans="1:3" ht="16.5">
      <c r="A407" s="51"/>
      <c r="B407" s="51"/>
      <c r="C407" s="51"/>
    </row>
    <row r="408" spans="1:3" ht="16.5">
      <c r="A408" s="51"/>
      <c r="B408" s="51"/>
      <c r="C408" s="51"/>
    </row>
    <row r="409" spans="1:3" ht="16.5">
      <c r="A409" s="51"/>
      <c r="B409" s="51"/>
      <c r="C409" s="51"/>
    </row>
    <row r="410" spans="1:3" ht="16.5">
      <c r="A410" s="51"/>
      <c r="B410" s="51"/>
      <c r="C410" s="51"/>
    </row>
    <row r="411" spans="1:3" ht="16.5">
      <c r="A411" s="51"/>
      <c r="B411" s="51"/>
      <c r="C411" s="51"/>
    </row>
    <row r="412" spans="1:3" ht="16.5">
      <c r="A412" s="51"/>
      <c r="B412" s="51"/>
      <c r="C412" s="51"/>
    </row>
    <row r="413" spans="1:3" ht="16.5">
      <c r="A413" s="51"/>
      <c r="B413" s="51"/>
      <c r="C413" s="51"/>
    </row>
    <row r="414" spans="1:3" ht="16.5">
      <c r="A414" s="51"/>
      <c r="B414" s="51"/>
      <c r="C414" s="51"/>
    </row>
    <row r="415" spans="1:3" ht="16.5">
      <c r="A415" s="51"/>
      <c r="B415" s="51"/>
      <c r="C415" s="51"/>
    </row>
    <row r="416" spans="1:3" ht="16.5">
      <c r="A416" s="51"/>
      <c r="B416" s="51"/>
      <c r="C416" s="51"/>
    </row>
    <row r="417" spans="1:3" ht="16.5">
      <c r="A417" s="51"/>
      <c r="B417" s="51"/>
      <c r="C417" s="51"/>
    </row>
    <row r="418" spans="1:3" ht="16.5">
      <c r="A418" s="51"/>
      <c r="B418" s="51"/>
      <c r="C418" s="51"/>
    </row>
    <row r="419" spans="1:3" ht="16.5">
      <c r="A419" s="51"/>
      <c r="B419" s="51"/>
      <c r="C419" s="51"/>
    </row>
    <row r="420" spans="1:3" ht="16.5">
      <c r="A420" s="51"/>
      <c r="B420" s="51"/>
      <c r="C420" s="51"/>
    </row>
    <row r="421" spans="1:3" ht="16.5">
      <c r="A421" s="51"/>
      <c r="B421" s="51"/>
      <c r="C421" s="51"/>
    </row>
    <row r="422" spans="1:3" ht="16.5">
      <c r="A422" s="51"/>
      <c r="B422" s="51"/>
      <c r="C422" s="51"/>
    </row>
    <row r="423" spans="1:3" ht="16.5">
      <c r="A423" s="51"/>
      <c r="B423" s="51"/>
      <c r="C423" s="51"/>
    </row>
    <row r="424" spans="1:3" ht="16.5">
      <c r="A424" s="51"/>
      <c r="B424" s="51"/>
      <c r="C424" s="51"/>
    </row>
    <row r="425" spans="1:3" ht="16.5">
      <c r="A425" s="51"/>
      <c r="B425" s="51"/>
      <c r="C425" s="51"/>
    </row>
    <row r="426" spans="1:3" ht="16.5">
      <c r="A426" s="51"/>
      <c r="B426" s="51"/>
      <c r="C426" s="51"/>
    </row>
    <row r="427" spans="1:3" ht="16.5">
      <c r="A427" s="51"/>
      <c r="B427" s="51"/>
      <c r="C427" s="51"/>
    </row>
    <row r="428" spans="1:3" ht="16.5">
      <c r="A428" s="51"/>
      <c r="B428" s="51"/>
      <c r="C428" s="51"/>
    </row>
    <row r="429" spans="1:3" ht="16.5">
      <c r="A429" s="51"/>
      <c r="B429" s="51"/>
      <c r="C429" s="51"/>
    </row>
    <row r="430" spans="1:3" ht="16.5">
      <c r="A430" s="51"/>
      <c r="B430" s="51"/>
      <c r="C430" s="51"/>
    </row>
    <row r="431" spans="1:3" ht="16.5">
      <c r="A431" s="51"/>
      <c r="B431" s="51"/>
      <c r="C431" s="51"/>
    </row>
    <row r="432" spans="1:3" ht="16.5">
      <c r="A432" s="51"/>
      <c r="B432" s="51"/>
      <c r="C432" s="51"/>
    </row>
    <row r="433" spans="1:3" ht="16.5">
      <c r="A433" s="51"/>
      <c r="B433" s="51"/>
      <c r="C433" s="51"/>
    </row>
    <row r="434" spans="1:3" ht="16.5">
      <c r="A434" s="51"/>
      <c r="B434" s="51"/>
      <c r="C434" s="51"/>
    </row>
    <row r="435" spans="1:3" ht="16.5">
      <c r="A435" s="51"/>
      <c r="B435" s="51"/>
      <c r="C435" s="51"/>
    </row>
    <row r="436" spans="1:3" ht="16.5">
      <c r="A436" s="51"/>
      <c r="B436" s="51"/>
      <c r="C436" s="51"/>
    </row>
    <row r="437" spans="1:3" ht="16.5">
      <c r="A437" s="51"/>
      <c r="B437" s="51"/>
      <c r="C437" s="51"/>
    </row>
    <row r="438" spans="1:3" ht="16.5">
      <c r="A438" s="51"/>
      <c r="B438" s="51"/>
      <c r="C438" s="51"/>
    </row>
    <row r="439" spans="1:3" ht="16.5">
      <c r="A439" s="51"/>
      <c r="B439" s="51"/>
      <c r="C439" s="51"/>
    </row>
    <row r="440" spans="1:3" ht="16.5">
      <c r="A440" s="51"/>
      <c r="B440" s="51"/>
      <c r="C440" s="51"/>
    </row>
    <row r="441" spans="1:3" ht="16.5">
      <c r="A441" s="51"/>
      <c r="B441" s="51"/>
      <c r="C441" s="51"/>
    </row>
    <row r="442" spans="1:3" ht="16.5">
      <c r="A442" s="51"/>
      <c r="B442" s="51"/>
      <c r="C442" s="51"/>
    </row>
    <row r="443" spans="1:3" ht="16.5">
      <c r="A443" s="51"/>
      <c r="B443" s="51"/>
      <c r="C443" s="51"/>
    </row>
    <row r="444" spans="1:3" ht="16.5">
      <c r="A444" s="51"/>
      <c r="B444" s="51"/>
      <c r="C444" s="51"/>
    </row>
    <row r="445" spans="1:3" ht="16.5">
      <c r="A445" s="51"/>
      <c r="B445" s="51"/>
      <c r="C445" s="51"/>
    </row>
    <row r="446" spans="1:3" ht="16.5">
      <c r="A446" s="51"/>
      <c r="B446" s="51"/>
      <c r="C446" s="51"/>
    </row>
    <row r="447" spans="1:3" ht="16.5">
      <c r="A447" s="51"/>
      <c r="B447" s="51"/>
      <c r="C447" s="51"/>
    </row>
    <row r="448" spans="1:3" ht="16.5">
      <c r="A448" s="51"/>
      <c r="B448" s="51"/>
      <c r="C448" s="51"/>
    </row>
    <row r="449" spans="1:3" ht="16.5">
      <c r="A449" s="51"/>
      <c r="B449" s="51"/>
      <c r="C449" s="51"/>
    </row>
    <row r="450" spans="1:3" ht="16.5">
      <c r="A450" s="51"/>
      <c r="B450" s="51"/>
      <c r="C450" s="51"/>
    </row>
    <row r="451" spans="1:3" ht="16.5">
      <c r="A451" s="51"/>
      <c r="B451" s="51"/>
      <c r="C451" s="51"/>
    </row>
    <row r="452" spans="1:3" ht="16.5">
      <c r="A452" s="51"/>
      <c r="B452" s="51"/>
      <c r="C452" s="51"/>
    </row>
    <row r="453" spans="1:3" ht="16.5">
      <c r="A453" s="51"/>
      <c r="B453" s="51"/>
      <c r="C453" s="51"/>
    </row>
    <row r="454" spans="1:3" ht="16.5">
      <c r="A454" s="51"/>
      <c r="B454" s="51"/>
      <c r="C454" s="51"/>
    </row>
    <row r="455" spans="1:3" ht="16.5">
      <c r="A455" s="51"/>
      <c r="B455" s="51"/>
      <c r="C455" s="51"/>
    </row>
    <row r="456" spans="1:3" ht="16.5">
      <c r="A456" s="51"/>
      <c r="B456" s="51"/>
      <c r="C456" s="51"/>
    </row>
    <row r="457" spans="1:3" ht="16.5">
      <c r="A457" s="51"/>
      <c r="B457" s="51"/>
      <c r="C457" s="51"/>
    </row>
    <row r="458" spans="1:3" ht="16.5">
      <c r="A458" s="51"/>
      <c r="B458" s="51"/>
      <c r="C458" s="51"/>
    </row>
    <row r="459" spans="1:3" ht="16.5">
      <c r="A459" s="51"/>
      <c r="B459" s="51"/>
      <c r="C459" s="51"/>
    </row>
    <row r="460" spans="1:3" ht="16.5">
      <c r="A460" s="51"/>
      <c r="B460" s="51"/>
      <c r="C460" s="51"/>
    </row>
    <row r="461" spans="1:3" ht="16.5">
      <c r="A461" s="51"/>
      <c r="B461" s="51"/>
      <c r="C461" s="51"/>
    </row>
    <row r="462" spans="1:3" ht="16.5">
      <c r="A462" s="51"/>
      <c r="B462" s="51"/>
      <c r="C462" s="51"/>
    </row>
    <row r="463" spans="1:3" ht="16.5">
      <c r="A463" s="51"/>
      <c r="B463" s="51"/>
      <c r="C463" s="51"/>
    </row>
    <row r="464" spans="1:3" ht="16.5">
      <c r="A464" s="51"/>
      <c r="B464" s="51"/>
      <c r="C464" s="51"/>
    </row>
    <row r="465" spans="1:3" ht="16.5">
      <c r="A465" s="51"/>
      <c r="B465" s="51"/>
      <c r="C465" s="51"/>
    </row>
    <row r="466" spans="1:3" ht="16.5">
      <c r="A466" s="51"/>
      <c r="B466" s="51"/>
      <c r="C466" s="51"/>
    </row>
    <row r="467" spans="1:3" ht="16.5">
      <c r="A467" s="51"/>
      <c r="B467" s="51"/>
      <c r="C467" s="51"/>
    </row>
    <row r="468" spans="1:3" ht="16.5">
      <c r="A468" s="51"/>
      <c r="B468" s="51"/>
      <c r="C468" s="51"/>
    </row>
    <row r="469" spans="1:3" ht="16.5">
      <c r="A469" s="51"/>
      <c r="B469" s="51"/>
      <c r="C469" s="51"/>
    </row>
    <row r="470" spans="1:3" ht="16.5">
      <c r="A470" s="51"/>
      <c r="B470" s="51"/>
      <c r="C470" s="51"/>
    </row>
    <row r="471" spans="1:3" ht="16.5">
      <c r="A471" s="51"/>
      <c r="B471" s="51"/>
      <c r="C471" s="51"/>
    </row>
    <row r="472" spans="1:3" ht="16.5">
      <c r="A472" s="51"/>
      <c r="B472" s="51"/>
      <c r="C472" s="51"/>
    </row>
    <row r="473" spans="1:3" ht="16.5">
      <c r="A473" s="51"/>
      <c r="B473" s="51"/>
      <c r="C473" s="51"/>
    </row>
    <row r="474" spans="1:3" ht="16.5">
      <c r="A474" s="51"/>
      <c r="B474" s="51"/>
      <c r="C474" s="51"/>
    </row>
    <row r="475" spans="1:3" ht="16.5">
      <c r="A475" s="51"/>
      <c r="B475" s="51"/>
      <c r="C475" s="51"/>
    </row>
    <row r="476" spans="1:3" ht="16.5">
      <c r="A476" s="51"/>
      <c r="B476" s="51"/>
      <c r="C476" s="51"/>
    </row>
    <row r="477" spans="1:3" ht="16.5">
      <c r="A477" s="51"/>
      <c r="B477" s="51"/>
      <c r="C477" s="51"/>
    </row>
    <row r="478" spans="1:3" ht="16.5">
      <c r="A478" s="51"/>
      <c r="B478" s="51"/>
      <c r="C478" s="51"/>
    </row>
    <row r="479" spans="1:3" ht="16.5">
      <c r="A479" s="51"/>
      <c r="B479" s="51"/>
      <c r="C479" s="51"/>
    </row>
    <row r="480" spans="1:3" ht="16.5">
      <c r="A480" s="51"/>
      <c r="B480" s="51"/>
      <c r="C480" s="51"/>
    </row>
    <row r="481" spans="1:3" ht="16.5">
      <c r="A481" s="51"/>
      <c r="B481" s="51"/>
      <c r="C481" s="51"/>
    </row>
    <row r="482" spans="1:3" ht="16.5">
      <c r="A482" s="51"/>
      <c r="B482" s="51"/>
      <c r="C482" s="51"/>
    </row>
    <row r="483" spans="1:3" ht="16.5">
      <c r="A483" s="51"/>
      <c r="B483" s="51"/>
      <c r="C483" s="51"/>
    </row>
    <row r="484" spans="1:3" ht="16.5">
      <c r="A484" s="51"/>
      <c r="B484" s="51"/>
      <c r="C484" s="51"/>
    </row>
    <row r="485" spans="1:3" ht="16.5">
      <c r="A485" s="51"/>
      <c r="B485" s="51"/>
      <c r="C485" s="51"/>
    </row>
    <row r="486" spans="1:3" ht="16.5">
      <c r="A486" s="51"/>
      <c r="B486" s="51"/>
      <c r="C486" s="51"/>
    </row>
    <row r="487" spans="1:3" ht="16.5">
      <c r="A487" s="51"/>
      <c r="B487" s="51"/>
      <c r="C487" s="51"/>
    </row>
    <row r="488" spans="1:3" ht="16.5">
      <c r="A488" s="51"/>
      <c r="B488" s="51"/>
      <c r="C488" s="51"/>
    </row>
    <row r="489" spans="1:3" ht="16.5">
      <c r="A489" s="51"/>
      <c r="B489" s="51"/>
      <c r="C489" s="51"/>
    </row>
    <row r="490" spans="1:3" ht="16.5">
      <c r="A490" s="51"/>
      <c r="B490" s="51"/>
      <c r="C490" s="51"/>
    </row>
    <row r="491" spans="1:3" ht="16.5">
      <c r="A491" s="51"/>
      <c r="B491" s="51"/>
      <c r="C491" s="51"/>
    </row>
    <row r="492" spans="1:3" ht="16.5">
      <c r="A492" s="51"/>
      <c r="B492" s="51"/>
      <c r="C492" s="51"/>
    </row>
    <row r="493" spans="1:3" ht="16.5">
      <c r="A493" s="51"/>
      <c r="B493" s="51"/>
      <c r="C493" s="51"/>
    </row>
    <row r="494" spans="1:3" ht="16.5">
      <c r="A494" s="51"/>
      <c r="B494" s="51"/>
      <c r="C494" s="51"/>
    </row>
    <row r="495" spans="1:3" ht="16.5">
      <c r="A495" s="51"/>
      <c r="B495" s="51"/>
      <c r="C495" s="51"/>
    </row>
    <row r="496" spans="1:3" ht="16.5">
      <c r="A496" s="51"/>
      <c r="B496" s="51"/>
      <c r="C496" s="51"/>
    </row>
    <row r="497" spans="1:3" ht="16.5">
      <c r="A497" s="51"/>
      <c r="B497" s="51"/>
      <c r="C497" s="51"/>
    </row>
    <row r="498" spans="1:3" ht="16.5">
      <c r="A498" s="51"/>
      <c r="B498" s="51"/>
      <c r="C498" s="51"/>
    </row>
    <row r="499" spans="1:3" ht="16.5">
      <c r="A499" s="51"/>
      <c r="B499" s="51"/>
      <c r="C499" s="51"/>
    </row>
    <row r="500" spans="1:3" ht="16.5">
      <c r="A500" s="51"/>
      <c r="B500" s="51"/>
      <c r="C500" s="51"/>
    </row>
    <row r="501" spans="1:3" ht="16.5">
      <c r="A501" s="51"/>
      <c r="B501" s="51"/>
      <c r="C501" s="51"/>
    </row>
    <row r="502" spans="1:3" ht="16.5">
      <c r="A502" s="51"/>
      <c r="B502" s="51"/>
      <c r="C502" s="51"/>
    </row>
    <row r="503" spans="1:3" ht="16.5">
      <c r="A503" s="51"/>
      <c r="B503" s="51"/>
      <c r="C503" s="51"/>
    </row>
    <row r="504" spans="1:3" ht="16.5">
      <c r="A504" s="51"/>
      <c r="B504" s="51"/>
      <c r="C504" s="51"/>
    </row>
    <row r="505" spans="1:3" ht="16.5">
      <c r="A505" s="51"/>
      <c r="B505" s="51"/>
      <c r="C505" s="51"/>
    </row>
    <row r="506" spans="1:3" ht="16.5">
      <c r="A506" s="51"/>
      <c r="B506" s="51"/>
      <c r="C506" s="51"/>
    </row>
    <row r="507" spans="1:3" ht="16.5">
      <c r="A507" s="51"/>
      <c r="B507" s="51"/>
      <c r="C507" s="51"/>
    </row>
    <row r="508" spans="1:3" ht="16.5">
      <c r="A508" s="51"/>
      <c r="B508" s="51"/>
      <c r="C508" s="51"/>
    </row>
    <row r="509" spans="1:3" ht="16.5">
      <c r="A509" s="51"/>
      <c r="B509" s="51"/>
      <c r="C509" s="51"/>
    </row>
    <row r="510" spans="1:3" ht="16.5">
      <c r="A510" s="51"/>
      <c r="B510" s="51"/>
      <c r="C510" s="51"/>
    </row>
    <row r="511" spans="1:3" ht="16.5">
      <c r="A511" s="51"/>
      <c r="B511" s="51"/>
      <c r="C511" s="51"/>
    </row>
    <row r="512" spans="1:3" ht="16.5">
      <c r="A512" s="51"/>
      <c r="B512" s="51"/>
      <c r="C512" s="51"/>
    </row>
    <row r="513" spans="1:3" ht="16.5">
      <c r="A513" s="51"/>
      <c r="B513" s="51"/>
      <c r="C513" s="51"/>
    </row>
    <row r="514" spans="1:3" ht="16.5">
      <c r="A514" s="51"/>
      <c r="B514" s="51"/>
      <c r="C514" s="51"/>
    </row>
    <row r="515" spans="1:3" ht="16.5">
      <c r="A515" s="51"/>
      <c r="B515" s="51"/>
      <c r="C515" s="51"/>
    </row>
    <row r="516" spans="1:3" ht="16.5">
      <c r="A516" s="51"/>
      <c r="B516" s="51"/>
      <c r="C516" s="51"/>
    </row>
    <row r="517" spans="1:3" ht="16.5">
      <c r="A517" s="51"/>
      <c r="B517" s="51"/>
      <c r="C517" s="51"/>
    </row>
    <row r="518" spans="1:3" ht="16.5">
      <c r="A518" s="51"/>
      <c r="B518" s="51"/>
      <c r="C518" s="51"/>
    </row>
    <row r="519" spans="1:3" ht="16.5">
      <c r="A519" s="51"/>
      <c r="B519" s="51"/>
      <c r="C519" s="51"/>
    </row>
    <row r="520" spans="1:3" ht="16.5">
      <c r="A520" s="51"/>
      <c r="B520" s="51"/>
      <c r="C520" s="51"/>
    </row>
    <row r="521" spans="1:3" ht="16.5">
      <c r="A521" s="51"/>
      <c r="B521" s="51"/>
      <c r="C521" s="51"/>
    </row>
    <row r="522" spans="1:3" ht="16.5">
      <c r="A522" s="51"/>
      <c r="B522" s="51"/>
      <c r="C522" s="51"/>
    </row>
    <row r="523" spans="1:3" ht="16.5">
      <c r="A523" s="51"/>
      <c r="B523" s="51"/>
      <c r="C523" s="51"/>
    </row>
    <row r="524" spans="1:3" ht="16.5">
      <c r="A524" s="51"/>
      <c r="B524" s="51"/>
      <c r="C524" s="51"/>
    </row>
    <row r="525" spans="1:3" ht="16.5">
      <c r="A525" s="51"/>
      <c r="B525" s="51"/>
      <c r="C525" s="51"/>
    </row>
    <row r="526" spans="1:3" ht="16.5">
      <c r="A526" s="51"/>
      <c r="B526" s="51"/>
      <c r="C526" s="51"/>
    </row>
    <row r="527" spans="1:3" ht="16.5">
      <c r="A527" s="51"/>
      <c r="B527" s="51"/>
      <c r="C527" s="51"/>
    </row>
    <row r="528" spans="1:3" ht="16.5">
      <c r="A528" s="51"/>
      <c r="B528" s="51"/>
      <c r="C528" s="51"/>
    </row>
    <row r="529" spans="1:3" ht="16.5">
      <c r="A529" s="51"/>
      <c r="B529" s="51"/>
      <c r="C529" s="51"/>
    </row>
    <row r="530" spans="1:3" ht="16.5">
      <c r="A530" s="51"/>
      <c r="B530" s="51"/>
      <c r="C530" s="51"/>
    </row>
    <row r="531" spans="1:3" ht="16.5">
      <c r="A531" s="51"/>
      <c r="B531" s="51"/>
      <c r="C531" s="51"/>
    </row>
    <row r="532" spans="1:3" ht="16.5">
      <c r="A532" s="51"/>
      <c r="B532" s="51"/>
      <c r="C532" s="51"/>
    </row>
    <row r="533" spans="1:3" ht="16.5">
      <c r="A533" s="51"/>
      <c r="B533" s="51"/>
      <c r="C533" s="51"/>
    </row>
    <row r="534" spans="1:3" ht="16.5">
      <c r="A534" s="51"/>
      <c r="B534" s="51"/>
      <c r="C534" s="51"/>
    </row>
    <row r="535" spans="1:3" ht="16.5">
      <c r="A535" s="51"/>
      <c r="B535" s="51"/>
      <c r="C535" s="51"/>
    </row>
    <row r="536" spans="1:3" ht="16.5">
      <c r="A536" s="51"/>
      <c r="B536" s="51"/>
      <c r="C536" s="51"/>
    </row>
    <row r="537" spans="1:3" ht="16.5">
      <c r="A537" s="51"/>
      <c r="B537" s="51"/>
      <c r="C537" s="51"/>
    </row>
    <row r="538" spans="1:3" ht="16.5">
      <c r="A538" s="51"/>
      <c r="B538" s="51"/>
      <c r="C538" s="51"/>
    </row>
    <row r="539" spans="1:3" ht="16.5">
      <c r="A539" s="51"/>
      <c r="B539" s="51"/>
      <c r="C539" s="51"/>
    </row>
    <row r="540" spans="1:3" ht="16.5">
      <c r="A540" s="51"/>
      <c r="B540" s="51"/>
      <c r="C540" s="51"/>
    </row>
    <row r="541" spans="1:3" ht="16.5">
      <c r="A541" s="51"/>
      <c r="B541" s="51"/>
      <c r="C541" s="51"/>
    </row>
    <row r="542" spans="1:3" ht="16.5">
      <c r="A542" s="51"/>
      <c r="B542" s="51"/>
      <c r="C542" s="51"/>
    </row>
    <row r="543" spans="1:3" ht="16.5">
      <c r="A543" s="51"/>
      <c r="B543" s="51"/>
      <c r="C543" s="51"/>
    </row>
    <row r="544" spans="1:3" ht="16.5">
      <c r="A544" s="51"/>
      <c r="B544" s="51"/>
      <c r="C544" s="51"/>
    </row>
    <row r="545" spans="1:3" ht="16.5">
      <c r="A545" s="51"/>
      <c r="B545" s="51"/>
      <c r="C545" s="51"/>
    </row>
    <row r="546" spans="1:3" ht="16.5">
      <c r="A546" s="51"/>
      <c r="B546" s="51"/>
      <c r="C546" s="51"/>
    </row>
    <row r="547" spans="1:3" ht="16.5">
      <c r="A547" s="51"/>
      <c r="B547" s="51"/>
      <c r="C547" s="51"/>
    </row>
    <row r="548" spans="1:3" ht="16.5">
      <c r="A548" s="51"/>
      <c r="B548" s="51"/>
      <c r="C548" s="51"/>
    </row>
    <row r="549" spans="1:3" ht="16.5">
      <c r="A549" s="51"/>
      <c r="B549" s="51"/>
      <c r="C549" s="51"/>
    </row>
    <row r="550" spans="1:3" ht="16.5">
      <c r="A550" s="51"/>
      <c r="B550" s="51"/>
      <c r="C550" s="51"/>
    </row>
    <row r="551" spans="1:3" ht="16.5">
      <c r="A551" s="51"/>
      <c r="B551" s="51"/>
      <c r="C551" s="51"/>
    </row>
    <row r="552" spans="1:3" ht="16.5">
      <c r="A552" s="51"/>
      <c r="B552" s="51"/>
      <c r="C552" s="51"/>
    </row>
    <row r="553" spans="1:3" ht="16.5">
      <c r="A553" s="51"/>
      <c r="B553" s="51"/>
      <c r="C553" s="51"/>
    </row>
    <row r="554" spans="1:3" ht="16.5">
      <c r="A554" s="51"/>
      <c r="B554" s="51"/>
      <c r="C554" s="51"/>
    </row>
    <row r="555" spans="1:3" ht="16.5">
      <c r="A555" s="51"/>
      <c r="B555" s="51"/>
      <c r="C555" s="51"/>
    </row>
    <row r="556" spans="1:3" ht="16.5">
      <c r="A556" s="51"/>
      <c r="B556" s="51"/>
      <c r="C556" s="51"/>
    </row>
    <row r="557" spans="1:3" ht="16.5">
      <c r="A557" s="51"/>
      <c r="B557" s="51"/>
      <c r="C557" s="51"/>
    </row>
    <row r="558" spans="1:3" ht="16.5">
      <c r="A558" s="51"/>
      <c r="B558" s="51"/>
      <c r="C558" s="51"/>
    </row>
    <row r="559" spans="1:3" ht="16.5">
      <c r="A559" s="51"/>
      <c r="B559" s="51"/>
      <c r="C559" s="51"/>
    </row>
    <row r="560" spans="1:3" ht="16.5">
      <c r="A560" s="51"/>
      <c r="B560" s="51"/>
      <c r="C560" s="51"/>
    </row>
    <row r="561" spans="1:3" ht="16.5">
      <c r="A561" s="51"/>
      <c r="B561" s="51"/>
      <c r="C561" s="51"/>
    </row>
    <row r="562" spans="1:3" ht="16.5">
      <c r="A562" s="51"/>
      <c r="B562" s="51"/>
      <c r="C562" s="51"/>
    </row>
    <row r="563" spans="1:3" ht="16.5">
      <c r="A563" s="51"/>
      <c r="B563" s="51"/>
      <c r="C563" s="51"/>
    </row>
    <row r="564" spans="1:3" ht="16.5">
      <c r="A564" s="51"/>
      <c r="B564" s="51"/>
      <c r="C564" s="51"/>
    </row>
    <row r="565" spans="1:3" ht="16.5">
      <c r="A565" s="51"/>
      <c r="B565" s="51"/>
      <c r="C565" s="51"/>
    </row>
    <row r="566" spans="1:3" ht="16.5">
      <c r="A566" s="51"/>
      <c r="B566" s="51"/>
      <c r="C566" s="51"/>
    </row>
    <row r="567" spans="1:3" ht="16.5">
      <c r="A567" s="51"/>
      <c r="B567" s="51"/>
      <c r="C567" s="51"/>
    </row>
    <row r="568" spans="1:3" ht="16.5">
      <c r="A568" s="51"/>
      <c r="B568" s="51"/>
      <c r="C568" s="51"/>
    </row>
    <row r="569" spans="1:3" ht="16.5">
      <c r="A569" s="51"/>
      <c r="B569" s="51"/>
      <c r="C569" s="51"/>
    </row>
    <row r="570" spans="1:3" ht="16.5">
      <c r="A570" s="51"/>
      <c r="B570" s="51"/>
      <c r="C570" s="51"/>
    </row>
    <row r="571" spans="1:3" ht="16.5">
      <c r="A571" s="51"/>
      <c r="B571" s="51"/>
      <c r="C571" s="51"/>
    </row>
    <row r="572" spans="1:3" ht="16.5">
      <c r="A572" s="51"/>
      <c r="B572" s="51"/>
      <c r="C572" s="51"/>
    </row>
    <row r="573" spans="1:3" ht="16.5">
      <c r="A573" s="51"/>
      <c r="B573" s="51"/>
      <c r="C573" s="51"/>
    </row>
    <row r="574" spans="1:3" ht="16.5">
      <c r="A574" s="51"/>
      <c r="B574" s="51"/>
      <c r="C574" s="51"/>
    </row>
    <row r="575" spans="1:3" ht="16.5">
      <c r="A575" s="51"/>
      <c r="B575" s="51"/>
      <c r="C575" s="51"/>
    </row>
    <row r="576" spans="1:3" ht="16.5">
      <c r="A576" s="51"/>
      <c r="B576" s="51"/>
      <c r="C576" s="51"/>
    </row>
    <row r="577" spans="1:3" ht="16.5">
      <c r="A577" s="51"/>
      <c r="B577" s="51"/>
      <c r="C577" s="51"/>
    </row>
    <row r="578" spans="1:3" ht="16.5">
      <c r="A578" s="51"/>
      <c r="B578" s="51"/>
      <c r="C578" s="51"/>
    </row>
    <row r="579" spans="1:3" ht="16.5">
      <c r="A579" s="51"/>
      <c r="B579" s="51"/>
      <c r="C579" s="51"/>
    </row>
    <row r="580" spans="1:3" ht="16.5">
      <c r="A580" s="51"/>
      <c r="B580" s="51"/>
      <c r="C580" s="51"/>
    </row>
    <row r="581" spans="1:3" ht="16.5">
      <c r="A581" s="51"/>
      <c r="B581" s="51"/>
      <c r="C581" s="51"/>
    </row>
    <row r="582" spans="1:3" ht="16.5">
      <c r="A582" s="51"/>
      <c r="B582" s="51"/>
      <c r="C582" s="51"/>
    </row>
    <row r="583" spans="1:3" ht="16.5">
      <c r="A583" s="51"/>
      <c r="B583" s="51"/>
      <c r="C583" s="51"/>
    </row>
    <row r="584" spans="1:3" ht="16.5">
      <c r="A584" s="51"/>
      <c r="B584" s="51"/>
      <c r="C584" s="51"/>
    </row>
    <row r="585" spans="1:3" ht="16.5">
      <c r="A585" s="51"/>
      <c r="B585" s="51"/>
      <c r="C585" s="51"/>
    </row>
    <row r="586" spans="1:3" ht="16.5">
      <c r="A586" s="51"/>
      <c r="B586" s="51"/>
      <c r="C586" s="51"/>
    </row>
    <row r="587" spans="1:3" ht="16.5">
      <c r="A587" s="51"/>
      <c r="B587" s="51"/>
      <c r="C587" s="51"/>
    </row>
    <row r="588" spans="1:3" ht="16.5">
      <c r="A588" s="51"/>
      <c r="B588" s="51"/>
      <c r="C588" s="51"/>
    </row>
    <row r="589" spans="1:3" ht="16.5">
      <c r="A589" s="51"/>
      <c r="B589" s="51"/>
      <c r="C589" s="51"/>
    </row>
    <row r="590" spans="1:3" ht="16.5">
      <c r="A590" s="51"/>
      <c r="B590" s="51"/>
      <c r="C590" s="51"/>
    </row>
    <row r="591" spans="1:3" ht="16.5">
      <c r="A591" s="51"/>
      <c r="B591" s="51"/>
      <c r="C591" s="51"/>
    </row>
    <row r="592" spans="1:3" ht="16.5">
      <c r="A592" s="51"/>
      <c r="B592" s="51"/>
      <c r="C592" s="51"/>
    </row>
    <row r="593" spans="1:3" ht="16.5">
      <c r="A593" s="51"/>
      <c r="B593" s="51"/>
      <c r="C593" s="51"/>
    </row>
    <row r="594" spans="1:3" ht="16.5">
      <c r="A594" s="51"/>
      <c r="B594" s="51"/>
      <c r="C594" s="51"/>
    </row>
    <row r="595" spans="1:3" ht="16.5">
      <c r="A595" s="51"/>
      <c r="B595" s="51"/>
      <c r="C595" s="51"/>
    </row>
    <row r="596" spans="1:3" ht="16.5">
      <c r="A596" s="51"/>
      <c r="B596" s="51"/>
      <c r="C596" s="51"/>
    </row>
    <row r="597" spans="1:3" ht="16.5">
      <c r="A597" s="51"/>
      <c r="B597" s="51"/>
      <c r="C597" s="51"/>
    </row>
    <row r="598" spans="1:3" ht="16.5">
      <c r="A598" s="51"/>
      <c r="B598" s="51"/>
      <c r="C598" s="51"/>
    </row>
    <row r="599" spans="1:3" ht="16.5">
      <c r="A599" s="51"/>
      <c r="B599" s="51"/>
      <c r="C599" s="51"/>
    </row>
    <row r="600" spans="1:3" ht="16.5">
      <c r="A600" s="51"/>
      <c r="B600" s="51"/>
      <c r="C600" s="51"/>
    </row>
    <row r="601" spans="1:3" ht="16.5">
      <c r="A601" s="51"/>
      <c r="B601" s="51"/>
      <c r="C601" s="51"/>
    </row>
    <row r="602" spans="1:3" ht="16.5">
      <c r="A602" s="51"/>
      <c r="B602" s="51"/>
      <c r="C602" s="51"/>
    </row>
    <row r="603" spans="1:3" ht="16.5">
      <c r="A603" s="51"/>
      <c r="B603" s="51"/>
      <c r="C603" s="51"/>
    </row>
    <row r="604" spans="1:3" ht="16.5">
      <c r="A604" s="51"/>
      <c r="B604" s="51"/>
      <c r="C604" s="51"/>
    </row>
    <row r="605" spans="1:3" ht="16.5">
      <c r="A605" s="51"/>
      <c r="B605" s="51"/>
      <c r="C605" s="51"/>
    </row>
    <row r="606" spans="1:3" ht="16.5">
      <c r="A606" s="51"/>
      <c r="B606" s="51"/>
      <c r="C606" s="51"/>
    </row>
    <row r="607" spans="1:3" ht="16.5">
      <c r="A607" s="51"/>
      <c r="B607" s="51"/>
      <c r="C607" s="51"/>
    </row>
    <row r="608" spans="1:3" ht="16.5">
      <c r="A608" s="51"/>
      <c r="B608" s="51"/>
      <c r="C608" s="51"/>
    </row>
    <row r="609" spans="1:3" ht="16.5">
      <c r="A609" s="51"/>
      <c r="B609" s="51"/>
      <c r="C609" s="51"/>
    </row>
    <row r="610" spans="1:3" ht="16.5">
      <c r="A610" s="51"/>
      <c r="B610" s="51"/>
      <c r="C610" s="51"/>
    </row>
    <row r="611" spans="1:3" ht="16.5">
      <c r="A611" s="51"/>
      <c r="B611" s="51"/>
      <c r="C611" s="51"/>
    </row>
    <row r="612" spans="1:3" ht="16.5">
      <c r="A612" s="51"/>
      <c r="B612" s="51"/>
      <c r="C612" s="51"/>
    </row>
    <row r="613" spans="1:3" ht="16.5">
      <c r="A613" s="51"/>
      <c r="B613" s="51"/>
      <c r="C613" s="51"/>
    </row>
    <row r="614" spans="1:3" ht="16.5">
      <c r="A614" s="51"/>
      <c r="B614" s="51"/>
      <c r="C614" s="51"/>
    </row>
    <row r="615" spans="1:3" ht="16.5">
      <c r="A615" s="51"/>
      <c r="B615" s="51"/>
      <c r="C615" s="51"/>
    </row>
    <row r="616" spans="1:3" ht="16.5">
      <c r="A616" s="51"/>
      <c r="B616" s="51"/>
      <c r="C616" s="51"/>
    </row>
    <row r="617" spans="1:3" ht="16.5">
      <c r="A617" s="51"/>
      <c r="B617" s="51"/>
      <c r="C617" s="51"/>
    </row>
    <row r="618" spans="1:3" ht="16.5">
      <c r="A618" s="51"/>
      <c r="B618" s="51"/>
      <c r="C618" s="51"/>
    </row>
    <row r="619" spans="1:3" ht="16.5">
      <c r="A619" s="51"/>
      <c r="B619" s="51"/>
      <c r="C619" s="51"/>
    </row>
    <row r="620" spans="1:3" ht="16.5">
      <c r="A620" s="51"/>
      <c r="B620" s="51"/>
      <c r="C620" s="51"/>
    </row>
    <row r="621" spans="1:3" ht="16.5">
      <c r="A621" s="51"/>
      <c r="B621" s="51"/>
      <c r="C621" s="51"/>
    </row>
    <row r="622" spans="1:3" ht="16.5">
      <c r="A622" s="51"/>
      <c r="B622" s="51"/>
      <c r="C622" s="51"/>
    </row>
    <row r="623" spans="1:3" ht="16.5">
      <c r="A623" s="51"/>
      <c r="B623" s="51"/>
      <c r="C623" s="51"/>
    </row>
    <row r="624" spans="1:3" ht="16.5">
      <c r="A624" s="51"/>
      <c r="B624" s="51"/>
      <c r="C624" s="51"/>
    </row>
    <row r="625" spans="1:3" ht="16.5">
      <c r="A625" s="51"/>
      <c r="B625" s="51"/>
      <c r="C625" s="51"/>
    </row>
    <row r="626" spans="1:3" ht="16.5">
      <c r="A626" s="51"/>
      <c r="B626" s="51"/>
      <c r="C626" s="51"/>
    </row>
    <row r="627" spans="1:3" ht="16.5">
      <c r="A627" s="51"/>
      <c r="B627" s="51"/>
      <c r="C627" s="51"/>
    </row>
    <row r="628" spans="1:3" ht="16.5">
      <c r="A628" s="51"/>
      <c r="B628" s="51"/>
      <c r="C628" s="51"/>
    </row>
    <row r="629" spans="1:3" ht="16.5">
      <c r="A629" s="51"/>
      <c r="B629" s="51"/>
      <c r="C629" s="51"/>
    </row>
    <row r="630" spans="1:3" ht="16.5">
      <c r="A630" s="51"/>
      <c r="B630" s="51"/>
      <c r="C630" s="51"/>
    </row>
    <row r="631" spans="1:3" ht="16.5">
      <c r="A631" s="51"/>
      <c r="B631" s="51"/>
      <c r="C631" s="51"/>
    </row>
    <row r="632" spans="1:3" ht="16.5">
      <c r="A632" s="51"/>
      <c r="B632" s="51"/>
      <c r="C632" s="51"/>
    </row>
    <row r="633" spans="1:3" ht="16.5">
      <c r="A633" s="51"/>
      <c r="B633" s="51"/>
      <c r="C633" s="51"/>
    </row>
    <row r="634" spans="1:3" ht="16.5">
      <c r="A634" s="51"/>
      <c r="B634" s="51"/>
      <c r="C634" s="51"/>
    </row>
    <row r="635" spans="1:3" ht="16.5">
      <c r="A635" s="51"/>
      <c r="B635" s="51"/>
      <c r="C635" s="51"/>
    </row>
    <row r="636" spans="1:3" ht="16.5">
      <c r="A636" s="51"/>
      <c r="B636" s="51"/>
      <c r="C636" s="51"/>
    </row>
    <row r="637" spans="1:3" ht="16.5">
      <c r="A637" s="51"/>
      <c r="B637" s="51"/>
      <c r="C637" s="51"/>
    </row>
    <row r="638" spans="1:3" ht="16.5">
      <c r="A638" s="51"/>
      <c r="B638" s="51"/>
      <c r="C638" s="51"/>
    </row>
    <row r="639" spans="1:3" ht="16.5">
      <c r="A639" s="51"/>
      <c r="B639" s="51"/>
      <c r="C639" s="51"/>
    </row>
    <row r="640" spans="1:3" ht="16.5">
      <c r="A640" s="51"/>
      <c r="B640" s="51"/>
      <c r="C640" s="51"/>
    </row>
    <row r="641" spans="1:3" ht="16.5">
      <c r="A641" s="51"/>
      <c r="B641" s="51"/>
      <c r="C641" s="51"/>
    </row>
    <row r="642" spans="1:3" ht="16.5">
      <c r="A642" s="51"/>
      <c r="B642" s="51"/>
      <c r="C642" s="51"/>
    </row>
    <row r="643" spans="1:3" ht="16.5">
      <c r="A643" s="51"/>
      <c r="B643" s="51"/>
      <c r="C643" s="51"/>
    </row>
    <row r="644" spans="1:3" ht="16.5">
      <c r="A644" s="51"/>
      <c r="B644" s="51"/>
      <c r="C644" s="51"/>
    </row>
    <row r="645" spans="1:3" ht="16.5">
      <c r="A645" s="51"/>
      <c r="B645" s="51"/>
      <c r="C645" s="51"/>
    </row>
    <row r="646" spans="1:3" ht="16.5">
      <c r="A646" s="51"/>
      <c r="B646" s="51"/>
      <c r="C646" s="51"/>
    </row>
    <row r="647" spans="1:3" ht="16.5">
      <c r="A647" s="51"/>
      <c r="B647" s="51"/>
      <c r="C647" s="51"/>
    </row>
    <row r="648" spans="1:3" ht="16.5">
      <c r="A648" s="51"/>
      <c r="B648" s="51"/>
      <c r="C648" s="51"/>
    </row>
    <row r="649" spans="1:3" ht="16.5">
      <c r="A649" s="51"/>
      <c r="B649" s="51"/>
      <c r="C649" s="51"/>
    </row>
    <row r="650" spans="1:3" ht="16.5">
      <c r="A650" s="51"/>
      <c r="B650" s="51"/>
      <c r="C650" s="51"/>
    </row>
    <row r="651" spans="1:3" ht="16.5">
      <c r="A651" s="51"/>
      <c r="B651" s="51"/>
      <c r="C651" s="51"/>
    </row>
    <row r="652" spans="1:3" ht="16.5">
      <c r="A652" s="51"/>
      <c r="B652" s="51"/>
      <c r="C652" s="51"/>
    </row>
    <row r="653" spans="1:3" ht="16.5">
      <c r="A653" s="51"/>
      <c r="B653" s="51"/>
      <c r="C653" s="51"/>
    </row>
    <row r="654" spans="1:3" ht="16.5">
      <c r="A654" s="51"/>
      <c r="B654" s="51"/>
      <c r="C654" s="51"/>
    </row>
    <row r="655" spans="1:3" ht="16.5">
      <c r="A655" s="51"/>
      <c r="B655" s="51"/>
      <c r="C655" s="51"/>
    </row>
    <row r="656" spans="1:3" ht="16.5">
      <c r="A656" s="51"/>
      <c r="B656" s="51"/>
      <c r="C656" s="51"/>
    </row>
    <row r="657" spans="1:3" ht="16.5">
      <c r="A657" s="51"/>
      <c r="B657" s="51"/>
      <c r="C657" s="51"/>
    </row>
    <row r="658" spans="1:3" ht="16.5">
      <c r="A658" s="51"/>
      <c r="B658" s="51"/>
      <c r="C658" s="51"/>
    </row>
    <row r="659" spans="1:3" ht="16.5">
      <c r="A659" s="51"/>
      <c r="B659" s="51"/>
      <c r="C659" s="51"/>
    </row>
    <row r="660" spans="1:3" ht="16.5">
      <c r="A660" s="51"/>
      <c r="B660" s="51"/>
      <c r="C660" s="51"/>
    </row>
    <row r="661" spans="1:3" ht="16.5">
      <c r="A661" s="51"/>
      <c r="B661" s="51"/>
      <c r="C661" s="51"/>
    </row>
    <row r="662" spans="1:3" ht="16.5">
      <c r="A662" s="51"/>
      <c r="B662" s="51"/>
      <c r="C662" s="51"/>
    </row>
    <row r="663" spans="1:3" ht="16.5">
      <c r="A663" s="51"/>
      <c r="B663" s="51"/>
      <c r="C663" s="51"/>
    </row>
    <row r="664" spans="1:3" ht="16.5">
      <c r="A664" s="51"/>
      <c r="B664" s="51"/>
      <c r="C664" s="51"/>
    </row>
    <row r="665" spans="1:3" ht="16.5">
      <c r="A665" s="51"/>
      <c r="B665" s="51"/>
      <c r="C665" s="51"/>
    </row>
    <row r="666" spans="1:3" ht="16.5">
      <c r="A666" s="51"/>
      <c r="B666" s="51"/>
      <c r="C666" s="51"/>
    </row>
    <row r="667" spans="1:3" ht="16.5">
      <c r="A667" s="51"/>
      <c r="B667" s="51"/>
      <c r="C667" s="51"/>
    </row>
    <row r="668" spans="1:3" ht="16.5">
      <c r="A668" s="51"/>
      <c r="B668" s="51"/>
      <c r="C668" s="51"/>
    </row>
    <row r="669" spans="1:3" ht="16.5">
      <c r="A669" s="51"/>
      <c r="B669" s="51"/>
      <c r="C669" s="51"/>
    </row>
    <row r="670" spans="1:3" ht="16.5">
      <c r="A670" s="51"/>
      <c r="B670" s="51"/>
      <c r="C670" s="51"/>
    </row>
    <row r="671" spans="1:3" ht="16.5">
      <c r="A671" s="51"/>
      <c r="B671" s="51"/>
      <c r="C671" s="51"/>
    </row>
    <row r="672" spans="1:3" ht="16.5">
      <c r="A672" s="51"/>
      <c r="B672" s="51"/>
      <c r="C672" s="51"/>
    </row>
    <row r="673" spans="1:3" ht="16.5">
      <c r="A673" s="51"/>
      <c r="B673" s="51"/>
      <c r="C673" s="51"/>
    </row>
    <row r="674" spans="1:3" ht="16.5">
      <c r="A674" s="51"/>
      <c r="B674" s="51"/>
      <c r="C674" s="51"/>
    </row>
    <row r="675" spans="1:3" ht="16.5">
      <c r="A675" s="51"/>
      <c r="B675" s="51"/>
      <c r="C675" s="51"/>
    </row>
    <row r="676" spans="1:3" ht="16.5">
      <c r="A676" s="51"/>
      <c r="B676" s="51"/>
      <c r="C676" s="51"/>
    </row>
    <row r="677" spans="1:3" ht="16.5">
      <c r="A677" s="51"/>
      <c r="B677" s="51"/>
      <c r="C677" s="51"/>
    </row>
    <row r="678" spans="1:3" ht="16.5">
      <c r="A678" s="51"/>
      <c r="B678" s="51"/>
      <c r="C678" s="51"/>
    </row>
    <row r="679" spans="1:3" ht="16.5">
      <c r="A679" s="51"/>
      <c r="B679" s="51"/>
      <c r="C679" s="51"/>
    </row>
    <row r="680" spans="1:3" ht="16.5">
      <c r="A680" s="51"/>
      <c r="B680" s="51"/>
      <c r="C680" s="51"/>
    </row>
    <row r="681" spans="1:3" ht="16.5">
      <c r="A681" s="51"/>
      <c r="B681" s="51"/>
      <c r="C681" s="51"/>
    </row>
    <row r="682" spans="1:3" ht="16.5">
      <c r="A682" s="51"/>
      <c r="B682" s="51"/>
      <c r="C682" s="51"/>
    </row>
    <row r="683" spans="1:3" ht="16.5">
      <c r="A683" s="51"/>
      <c r="B683" s="51"/>
      <c r="C683" s="51"/>
    </row>
    <row r="684" spans="1:3" ht="16.5">
      <c r="A684" s="51"/>
      <c r="B684" s="51"/>
      <c r="C684" s="51"/>
    </row>
    <row r="685" spans="1:3" ht="16.5">
      <c r="A685" s="51"/>
      <c r="B685" s="51"/>
      <c r="C685" s="51"/>
    </row>
    <row r="686" spans="1:3" ht="16.5">
      <c r="A686" s="51"/>
      <c r="B686" s="51"/>
      <c r="C686" s="51"/>
    </row>
    <row r="687" spans="1:3" ht="16.5">
      <c r="A687" s="51"/>
      <c r="B687" s="51"/>
      <c r="C687" s="51"/>
    </row>
    <row r="688" spans="1:3" ht="16.5">
      <c r="A688" s="51"/>
      <c r="B688" s="51"/>
      <c r="C688" s="51"/>
    </row>
    <row r="689" spans="1:3" ht="16.5">
      <c r="A689" s="51"/>
      <c r="B689" s="51"/>
      <c r="C689" s="51"/>
    </row>
    <row r="690" spans="1:3" ht="16.5">
      <c r="A690" s="51"/>
      <c r="B690" s="51"/>
      <c r="C690" s="51"/>
    </row>
    <row r="691" spans="1:3" ht="16.5">
      <c r="A691" s="51"/>
      <c r="B691" s="51"/>
      <c r="C691" s="51"/>
    </row>
    <row r="692" spans="1:3" ht="16.5">
      <c r="A692" s="51"/>
      <c r="B692" s="51"/>
      <c r="C692" s="51"/>
    </row>
    <row r="693" spans="1:3" ht="16.5">
      <c r="A693" s="51"/>
      <c r="B693" s="51"/>
      <c r="C693" s="51"/>
    </row>
    <row r="694" spans="1:3" ht="16.5">
      <c r="A694" s="51"/>
      <c r="B694" s="51"/>
      <c r="C694" s="51"/>
    </row>
    <row r="695" spans="1:3" ht="16.5">
      <c r="A695" s="51"/>
      <c r="B695" s="51"/>
      <c r="C695" s="51"/>
    </row>
    <row r="696" spans="1:3" ht="16.5">
      <c r="A696" s="51"/>
      <c r="B696" s="51"/>
      <c r="C696" s="51"/>
    </row>
    <row r="697" spans="1:3" ht="16.5">
      <c r="A697" s="51"/>
      <c r="B697" s="51"/>
      <c r="C697" s="51"/>
    </row>
    <row r="698" spans="1:3" ht="16.5">
      <c r="A698" s="51"/>
      <c r="B698" s="51"/>
      <c r="C698" s="51"/>
    </row>
    <row r="699" spans="1:3" ht="16.5">
      <c r="A699" s="51"/>
      <c r="B699" s="51"/>
      <c r="C699" s="51"/>
    </row>
    <row r="700" spans="1:3" ht="16.5">
      <c r="A700" s="51"/>
      <c r="B700" s="51"/>
      <c r="C700" s="51"/>
    </row>
    <row r="701" spans="1:3" ht="16.5">
      <c r="A701" s="51"/>
      <c r="B701" s="51"/>
      <c r="C701" s="51"/>
    </row>
    <row r="702" spans="1:3" ht="16.5">
      <c r="A702" s="51"/>
      <c r="B702" s="51"/>
      <c r="C702" s="51"/>
    </row>
    <row r="703" spans="1:3" ht="16.5">
      <c r="A703" s="51"/>
      <c r="B703" s="51"/>
      <c r="C703" s="51"/>
    </row>
    <row r="704" spans="1:3" ht="16.5">
      <c r="A704" s="51"/>
      <c r="B704" s="51"/>
      <c r="C704" s="51"/>
    </row>
    <row r="705" spans="1:3" ht="16.5">
      <c r="A705" s="51"/>
      <c r="B705" s="51"/>
      <c r="C705" s="51"/>
    </row>
    <row r="706" spans="1:3" ht="16.5">
      <c r="A706" s="51"/>
      <c r="B706" s="51"/>
      <c r="C706" s="51"/>
    </row>
    <row r="707" spans="1:3" ht="16.5">
      <c r="A707" s="51"/>
      <c r="B707" s="51"/>
      <c r="C707" s="51"/>
    </row>
    <row r="708" spans="1:3" ht="16.5">
      <c r="A708" s="51"/>
      <c r="B708" s="51"/>
      <c r="C708" s="51"/>
    </row>
    <row r="709" spans="1:3" ht="16.5">
      <c r="A709" s="51"/>
      <c r="B709" s="51"/>
      <c r="C709" s="51"/>
    </row>
    <row r="710" spans="1:3" ht="16.5">
      <c r="A710" s="51"/>
      <c r="B710" s="51"/>
      <c r="C710" s="51"/>
    </row>
    <row r="711" spans="1:3" ht="16.5">
      <c r="A711" s="51"/>
      <c r="B711" s="51"/>
      <c r="C711" s="51"/>
    </row>
    <row r="712" spans="1:3" ht="16.5">
      <c r="A712" s="51"/>
      <c r="B712" s="51"/>
      <c r="C712" s="51"/>
    </row>
    <row r="713" spans="1:3" ht="16.5">
      <c r="A713" s="51"/>
      <c r="B713" s="51"/>
      <c r="C713" s="51"/>
    </row>
    <row r="714" spans="1:3" ht="16.5">
      <c r="A714" s="51"/>
      <c r="B714" s="51"/>
      <c r="C714" s="51"/>
    </row>
    <row r="715" spans="1:3" ht="16.5">
      <c r="A715" s="51"/>
      <c r="B715" s="51"/>
      <c r="C715" s="51"/>
    </row>
    <row r="716" spans="1:3" ht="16.5">
      <c r="A716" s="51"/>
      <c r="B716" s="51"/>
      <c r="C716" s="51"/>
    </row>
    <row r="717" spans="1:3" ht="16.5">
      <c r="A717" s="51"/>
      <c r="B717" s="51"/>
      <c r="C717" s="51"/>
    </row>
    <row r="718" spans="1:3" ht="16.5">
      <c r="A718" s="51"/>
      <c r="B718" s="51"/>
      <c r="C718" s="51"/>
    </row>
    <row r="719" spans="1:3" ht="16.5">
      <c r="A719" s="51"/>
      <c r="B719" s="51"/>
      <c r="C719" s="51"/>
    </row>
    <row r="720" spans="1:3" ht="16.5">
      <c r="A720" s="51"/>
      <c r="B720" s="51"/>
      <c r="C720" s="51"/>
    </row>
    <row r="721" spans="1:3" ht="16.5">
      <c r="A721" s="51"/>
      <c r="B721" s="51"/>
      <c r="C721" s="51"/>
    </row>
    <row r="722" spans="1:3" ht="16.5">
      <c r="A722" s="51"/>
      <c r="B722" s="51"/>
      <c r="C722" s="51"/>
    </row>
    <row r="723" spans="1:3" ht="16.5">
      <c r="A723" s="51"/>
      <c r="B723" s="51"/>
      <c r="C723" s="51"/>
    </row>
    <row r="724" spans="1:3" ht="16.5">
      <c r="A724" s="51"/>
      <c r="B724" s="51"/>
      <c r="C724" s="51"/>
    </row>
    <row r="725" spans="1:3" ht="16.5">
      <c r="A725" s="51"/>
      <c r="B725" s="51"/>
      <c r="C725" s="51"/>
    </row>
    <row r="726" spans="1:3" ht="16.5">
      <c r="A726" s="51"/>
      <c r="B726" s="51"/>
      <c r="C726" s="51"/>
    </row>
    <row r="727" spans="1:3" ht="16.5">
      <c r="A727" s="51"/>
      <c r="B727" s="51"/>
      <c r="C727" s="51"/>
    </row>
    <row r="728" spans="1:3" ht="16.5">
      <c r="A728" s="51"/>
      <c r="B728" s="51"/>
      <c r="C728" s="51"/>
    </row>
    <row r="729" spans="1:3" ht="16.5">
      <c r="A729" s="51"/>
      <c r="B729" s="51"/>
      <c r="C729" s="51"/>
    </row>
    <row r="730" spans="1:3" ht="16.5">
      <c r="A730" s="51"/>
      <c r="B730" s="51"/>
      <c r="C730" s="51"/>
    </row>
    <row r="731" spans="1:3" ht="16.5">
      <c r="A731" s="51"/>
      <c r="B731" s="51"/>
      <c r="C731" s="51"/>
    </row>
    <row r="732" spans="1:3" ht="16.5">
      <c r="A732" s="51"/>
      <c r="B732" s="51"/>
      <c r="C732" s="51"/>
    </row>
    <row r="733" spans="1:3" ht="16.5">
      <c r="A733" s="51"/>
      <c r="B733" s="51"/>
      <c r="C733" s="51"/>
    </row>
    <row r="734" spans="1:3" ht="16.5">
      <c r="A734" s="51"/>
      <c r="B734" s="51"/>
      <c r="C734" s="51"/>
    </row>
    <row r="735" spans="1:3" ht="16.5">
      <c r="A735" s="51"/>
      <c r="B735" s="51"/>
      <c r="C735" s="51"/>
    </row>
    <row r="736" spans="1:3" ht="16.5">
      <c r="A736" s="51"/>
      <c r="B736" s="51"/>
      <c r="C736" s="51"/>
    </row>
    <row r="737" spans="1:3" ht="16.5">
      <c r="A737" s="51"/>
      <c r="B737" s="51"/>
      <c r="C737" s="51"/>
    </row>
    <row r="738" spans="1:3" ht="16.5">
      <c r="A738" s="51"/>
      <c r="B738" s="51"/>
      <c r="C738" s="51"/>
    </row>
    <row r="739" spans="1:3" ht="16.5">
      <c r="A739" s="51"/>
      <c r="B739" s="51"/>
      <c r="C739" s="51"/>
    </row>
    <row r="740" spans="1:3" ht="16.5">
      <c r="A740" s="51"/>
      <c r="B740" s="51"/>
      <c r="C740" s="51"/>
    </row>
    <row r="741" spans="1:3" ht="16.5">
      <c r="A741" s="51"/>
      <c r="B741" s="51"/>
      <c r="C741" s="51"/>
    </row>
    <row r="742" spans="1:3" ht="16.5">
      <c r="A742" s="51"/>
      <c r="B742" s="51"/>
      <c r="C742" s="51"/>
    </row>
    <row r="743" spans="1:3" ht="16.5">
      <c r="A743" s="51"/>
      <c r="B743" s="51"/>
      <c r="C743" s="51"/>
    </row>
    <row r="744" spans="1:3" ht="16.5">
      <c r="A744" s="51"/>
      <c r="B744" s="51"/>
      <c r="C744" s="51"/>
    </row>
    <row r="745" spans="1:3" ht="16.5">
      <c r="A745" s="51"/>
      <c r="B745" s="51"/>
      <c r="C745" s="51"/>
    </row>
    <row r="746" spans="1:3" ht="16.5">
      <c r="A746" s="51"/>
      <c r="B746" s="51"/>
      <c r="C746" s="51"/>
    </row>
    <row r="747" spans="1:3" ht="16.5">
      <c r="A747" s="51"/>
      <c r="B747" s="51"/>
      <c r="C747" s="51"/>
    </row>
    <row r="748" spans="1:3" ht="16.5">
      <c r="A748" s="51"/>
      <c r="B748" s="51"/>
      <c r="C748" s="51"/>
    </row>
    <row r="749" spans="1:3" ht="16.5">
      <c r="A749" s="51"/>
      <c r="B749" s="51"/>
      <c r="C749" s="51"/>
    </row>
    <row r="750" spans="1:3" ht="16.5">
      <c r="A750" s="51"/>
      <c r="B750" s="51"/>
      <c r="C750" s="51"/>
    </row>
    <row r="751" spans="1:3" ht="16.5">
      <c r="A751" s="51"/>
      <c r="B751" s="51"/>
      <c r="C751" s="51"/>
    </row>
    <row r="752" spans="1:3" ht="16.5">
      <c r="A752" s="51"/>
      <c r="B752" s="51"/>
      <c r="C752" s="51"/>
    </row>
    <row r="753" spans="1:3" ht="16.5">
      <c r="A753" s="51"/>
      <c r="B753" s="51"/>
      <c r="C753" s="51"/>
    </row>
    <row r="754" spans="1:3" ht="16.5">
      <c r="A754" s="51"/>
      <c r="B754" s="51"/>
      <c r="C754" s="51"/>
    </row>
    <row r="755" spans="1:3" ht="16.5">
      <c r="A755" s="51"/>
      <c r="B755" s="51"/>
      <c r="C755" s="51"/>
    </row>
    <row r="756" spans="1:3" ht="16.5">
      <c r="A756" s="51"/>
      <c r="B756" s="51"/>
      <c r="C756" s="51"/>
    </row>
    <row r="757" spans="1:3" ht="16.5">
      <c r="A757" s="51"/>
      <c r="B757" s="51"/>
      <c r="C757" s="51"/>
    </row>
    <row r="758" spans="1:3" ht="16.5">
      <c r="A758" s="51"/>
      <c r="B758" s="51"/>
      <c r="C758" s="51"/>
    </row>
    <row r="759" spans="1:3" ht="16.5">
      <c r="A759" s="51"/>
      <c r="B759" s="51"/>
      <c r="C759" s="51"/>
    </row>
    <row r="760" spans="1:3" ht="16.5">
      <c r="A760" s="51"/>
      <c r="B760" s="51"/>
      <c r="C760" s="51"/>
    </row>
    <row r="761" spans="1:3" ht="16.5">
      <c r="A761" s="51"/>
      <c r="B761" s="51"/>
      <c r="C761" s="51"/>
    </row>
    <row r="762" spans="1:3" ht="16.5">
      <c r="A762" s="51"/>
      <c r="B762" s="51"/>
      <c r="C762" s="51"/>
    </row>
    <row r="763" spans="1:3" ht="16.5">
      <c r="A763" s="51"/>
      <c r="B763" s="51"/>
      <c r="C763" s="51"/>
    </row>
    <row r="764" spans="1:3" ht="16.5">
      <c r="A764" s="51"/>
      <c r="B764" s="51"/>
      <c r="C764" s="51"/>
    </row>
    <row r="765" spans="1:3" ht="16.5">
      <c r="A765" s="51"/>
      <c r="B765" s="51"/>
      <c r="C765" s="51"/>
    </row>
    <row r="766" spans="1:3" ht="16.5">
      <c r="A766" s="51"/>
      <c r="B766" s="51"/>
      <c r="C766" s="51"/>
    </row>
    <row r="767" spans="1:3" ht="16.5">
      <c r="A767" s="51"/>
      <c r="B767" s="51"/>
      <c r="C767" s="51"/>
    </row>
    <row r="768" spans="1:3" ht="16.5">
      <c r="A768" s="51"/>
      <c r="B768" s="51"/>
      <c r="C768" s="51"/>
    </row>
    <row r="769" spans="1:3" ht="16.5">
      <c r="A769" s="51"/>
      <c r="B769" s="51"/>
      <c r="C769" s="51"/>
    </row>
    <row r="770" spans="1:3" ht="16.5">
      <c r="A770" s="51"/>
      <c r="B770" s="51"/>
      <c r="C770" s="51"/>
    </row>
    <row r="771" spans="1:3" ht="16.5">
      <c r="A771" s="51"/>
      <c r="B771" s="51"/>
      <c r="C771" s="51"/>
    </row>
    <row r="772" spans="1:3" ht="16.5">
      <c r="A772" s="51"/>
      <c r="B772" s="51"/>
      <c r="C772" s="51"/>
    </row>
    <row r="773" spans="1:3" ht="16.5">
      <c r="A773" s="51"/>
      <c r="B773" s="51"/>
      <c r="C773" s="51"/>
    </row>
    <row r="774" spans="1:3" ht="16.5">
      <c r="A774" s="51"/>
      <c r="B774" s="51"/>
      <c r="C774" s="51"/>
    </row>
    <row r="775" spans="1:3" ht="16.5">
      <c r="A775" s="51"/>
      <c r="B775" s="51"/>
      <c r="C775" s="51"/>
    </row>
    <row r="776" spans="1:3" ht="16.5">
      <c r="A776" s="51"/>
      <c r="B776" s="51"/>
      <c r="C776" s="51"/>
    </row>
    <row r="777" spans="1:3" ht="16.5">
      <c r="A777" s="51"/>
      <c r="B777" s="51"/>
      <c r="C777" s="51"/>
    </row>
    <row r="778" spans="1:3" ht="16.5">
      <c r="A778" s="51"/>
      <c r="B778" s="51"/>
      <c r="C778" s="51"/>
    </row>
    <row r="779" spans="1:3" ht="16.5">
      <c r="A779" s="51"/>
      <c r="B779" s="51"/>
      <c r="C779" s="51"/>
    </row>
    <row r="780" spans="1:3" ht="16.5">
      <c r="A780" s="51"/>
      <c r="B780" s="51"/>
      <c r="C780" s="51"/>
    </row>
    <row r="781" spans="1:3" ht="16.5">
      <c r="A781" s="51"/>
      <c r="B781" s="51"/>
      <c r="C781" s="51"/>
    </row>
    <row r="782" spans="1:3" ht="16.5">
      <c r="A782" s="51"/>
      <c r="B782" s="51"/>
      <c r="C782" s="51"/>
    </row>
    <row r="783" spans="1:3" ht="16.5">
      <c r="A783" s="51"/>
      <c r="B783" s="51"/>
      <c r="C783" s="51"/>
    </row>
    <row r="784" spans="1:3" ht="16.5">
      <c r="A784" s="51"/>
      <c r="B784" s="51"/>
      <c r="C784" s="51"/>
    </row>
    <row r="785" spans="1:3" ht="16.5">
      <c r="A785" s="51"/>
      <c r="B785" s="51"/>
      <c r="C785" s="51"/>
    </row>
    <row r="786" spans="1:3" ht="16.5">
      <c r="A786" s="51"/>
      <c r="B786" s="51"/>
      <c r="C786" s="51"/>
    </row>
    <row r="787" spans="1:3" ht="16.5">
      <c r="A787" s="51"/>
      <c r="B787" s="51"/>
      <c r="C787" s="51"/>
    </row>
    <row r="788" spans="1:3" ht="16.5">
      <c r="A788" s="51"/>
      <c r="B788" s="51"/>
      <c r="C788" s="51"/>
    </row>
    <row r="789" spans="1:3" ht="16.5">
      <c r="A789" s="51"/>
      <c r="B789" s="51"/>
      <c r="C789" s="51"/>
    </row>
    <row r="790" spans="1:3" ht="16.5">
      <c r="A790" s="51"/>
      <c r="B790" s="51"/>
      <c r="C790" s="51"/>
    </row>
    <row r="791" spans="1:3" ht="16.5">
      <c r="A791" s="51"/>
      <c r="B791" s="51"/>
      <c r="C791" s="51"/>
    </row>
    <row r="792" spans="1:3" ht="16.5">
      <c r="A792" s="51"/>
      <c r="B792" s="51"/>
      <c r="C792" s="51"/>
    </row>
    <row r="793" spans="1:3" ht="16.5">
      <c r="A793" s="51"/>
      <c r="B793" s="51"/>
      <c r="C793" s="51"/>
    </row>
    <row r="794" spans="1:3" ht="16.5">
      <c r="A794" s="51"/>
      <c r="B794" s="51"/>
      <c r="C794" s="51"/>
    </row>
    <row r="795" spans="1:3" ht="16.5">
      <c r="A795" s="51"/>
      <c r="B795" s="51"/>
      <c r="C795" s="51"/>
    </row>
    <row r="796" spans="1:3" ht="16.5">
      <c r="A796" s="51"/>
      <c r="B796" s="51"/>
      <c r="C796" s="51"/>
    </row>
    <row r="797" spans="1:3" ht="16.5">
      <c r="A797" s="51"/>
      <c r="B797" s="51"/>
      <c r="C797" s="51"/>
    </row>
    <row r="798" spans="1:3" ht="16.5">
      <c r="A798" s="51"/>
      <c r="B798" s="51"/>
      <c r="C798" s="51"/>
    </row>
    <row r="799" spans="1:3" ht="16.5">
      <c r="A799" s="51"/>
      <c r="B799" s="51"/>
      <c r="C799" s="51"/>
    </row>
    <row r="800" spans="1:3" ht="16.5">
      <c r="A800" s="51"/>
      <c r="B800" s="51"/>
      <c r="C800" s="51"/>
    </row>
    <row r="801" spans="1:3" ht="16.5">
      <c r="A801" s="51"/>
      <c r="B801" s="51"/>
      <c r="C801" s="51"/>
    </row>
    <row r="802" spans="1:3" ht="16.5">
      <c r="A802" s="51"/>
      <c r="B802" s="51"/>
      <c r="C802" s="51"/>
    </row>
    <row r="803" spans="1:3" ht="16.5">
      <c r="A803" s="51"/>
      <c r="B803" s="51"/>
      <c r="C803" s="51"/>
    </row>
    <row r="804" spans="1:3" ht="16.5">
      <c r="A804" s="51"/>
      <c r="B804" s="51"/>
      <c r="C804" s="51"/>
    </row>
    <row r="805" spans="1:3" ht="16.5">
      <c r="A805" s="51"/>
      <c r="B805" s="51"/>
      <c r="C805" s="51"/>
    </row>
    <row r="806" spans="1:3" ht="16.5">
      <c r="A806" s="51"/>
      <c r="B806" s="51"/>
      <c r="C806" s="51"/>
    </row>
    <row r="807" spans="1:3" ht="16.5">
      <c r="A807" s="51"/>
      <c r="B807" s="51"/>
      <c r="C807" s="51"/>
    </row>
    <row r="808" spans="1:3" ht="16.5">
      <c r="A808" s="51"/>
      <c r="B808" s="51"/>
      <c r="C808" s="51"/>
    </row>
    <row r="809" spans="1:3" ht="16.5">
      <c r="A809" s="51"/>
      <c r="B809" s="51"/>
      <c r="C809" s="51"/>
    </row>
    <row r="810" spans="1:3" ht="16.5">
      <c r="A810" s="51"/>
      <c r="B810" s="51"/>
      <c r="C810" s="51"/>
    </row>
    <row r="811" spans="1:3" ht="16.5">
      <c r="A811" s="51"/>
      <c r="B811" s="51"/>
      <c r="C811" s="51"/>
    </row>
    <row r="812" spans="1:3" ht="16.5">
      <c r="A812" s="51"/>
      <c r="B812" s="51"/>
      <c r="C812" s="51"/>
    </row>
    <row r="813" spans="1:3" ht="16.5">
      <c r="A813" s="51"/>
      <c r="B813" s="51"/>
      <c r="C813" s="51"/>
    </row>
    <row r="814" spans="1:3" ht="16.5">
      <c r="A814" s="51"/>
      <c r="B814" s="51"/>
      <c r="C814" s="51"/>
    </row>
    <row r="815" spans="1:3" ht="16.5">
      <c r="A815" s="51"/>
      <c r="B815" s="51"/>
      <c r="C815" s="51"/>
    </row>
    <row r="816" spans="1:3" ht="16.5">
      <c r="A816" s="51"/>
      <c r="B816" s="51"/>
      <c r="C816" s="51"/>
    </row>
    <row r="817" spans="1:3" ht="16.5">
      <c r="A817" s="51"/>
      <c r="B817" s="51"/>
      <c r="C817" s="51"/>
    </row>
    <row r="818" spans="1:3" ht="16.5">
      <c r="A818" s="51"/>
      <c r="B818" s="51"/>
      <c r="C818" s="51"/>
    </row>
    <row r="819" spans="1:3" ht="16.5">
      <c r="A819" s="51"/>
      <c r="B819" s="51"/>
      <c r="C819" s="51"/>
    </row>
    <row r="820" spans="1:3" ht="16.5">
      <c r="A820" s="51"/>
      <c r="B820" s="51"/>
      <c r="C820" s="51"/>
    </row>
    <row r="821" spans="1:3" ht="16.5">
      <c r="A821" s="51"/>
      <c r="B821" s="51"/>
      <c r="C821" s="51"/>
    </row>
    <row r="822" spans="1:3" ht="16.5">
      <c r="A822" s="51"/>
      <c r="B822" s="51"/>
      <c r="C822" s="51"/>
    </row>
    <row r="823" spans="1:3" ht="16.5">
      <c r="A823" s="51"/>
      <c r="B823" s="51"/>
      <c r="C823" s="51"/>
    </row>
    <row r="824" spans="1:3" ht="16.5">
      <c r="A824" s="51"/>
      <c r="B824" s="51"/>
      <c r="C824" s="51"/>
    </row>
    <row r="825" spans="1:3" ht="16.5">
      <c r="A825" s="51"/>
      <c r="B825" s="51"/>
      <c r="C825" s="51"/>
    </row>
    <row r="826" spans="1:3" ht="16.5">
      <c r="A826" s="51"/>
      <c r="B826" s="51"/>
      <c r="C826" s="51"/>
    </row>
    <row r="827" spans="1:3" ht="16.5">
      <c r="A827" s="51"/>
      <c r="B827" s="51"/>
      <c r="C827" s="51"/>
    </row>
    <row r="828" spans="1:3" ht="16.5">
      <c r="A828" s="51"/>
      <c r="B828" s="51"/>
      <c r="C828" s="51"/>
    </row>
    <row r="829" spans="1:3" ht="16.5">
      <c r="A829" s="51"/>
      <c r="B829" s="51"/>
      <c r="C829" s="51"/>
    </row>
    <row r="830" spans="1:3" ht="16.5">
      <c r="A830" s="51"/>
      <c r="B830" s="51"/>
      <c r="C830" s="51"/>
    </row>
    <row r="831" spans="1:3" ht="16.5">
      <c r="A831" s="51"/>
      <c r="B831" s="51"/>
      <c r="C831" s="51"/>
    </row>
    <row r="832" spans="1:3" ht="16.5">
      <c r="A832" s="51"/>
      <c r="B832" s="51"/>
      <c r="C832" s="51"/>
    </row>
    <row r="833" spans="1:3" ht="16.5">
      <c r="A833" s="51"/>
      <c r="B833" s="51"/>
      <c r="C833" s="51"/>
    </row>
    <row r="834" spans="1:3" ht="16.5">
      <c r="A834" s="51"/>
      <c r="B834" s="51"/>
      <c r="C834" s="51"/>
    </row>
    <row r="835" spans="1:3" ht="16.5">
      <c r="A835" s="51"/>
      <c r="B835" s="51"/>
      <c r="C835" s="51"/>
    </row>
    <row r="836" spans="1:3" ht="16.5">
      <c r="A836" s="51"/>
      <c r="B836" s="51"/>
      <c r="C836" s="51"/>
    </row>
    <row r="837" spans="1:3" ht="16.5">
      <c r="A837" s="51"/>
      <c r="B837" s="51"/>
      <c r="C837" s="51"/>
    </row>
    <row r="838" spans="1:3" ht="16.5">
      <c r="A838" s="51"/>
      <c r="B838" s="51"/>
      <c r="C838" s="51"/>
    </row>
    <row r="839" spans="1:3" ht="16.5">
      <c r="A839" s="51"/>
      <c r="B839" s="51"/>
      <c r="C839" s="51"/>
    </row>
    <row r="840" spans="1:3" ht="16.5">
      <c r="A840" s="51"/>
      <c r="B840" s="51"/>
      <c r="C840" s="51"/>
    </row>
    <row r="841" spans="1:3" ht="16.5">
      <c r="A841" s="51"/>
      <c r="B841" s="51"/>
      <c r="C841" s="51"/>
    </row>
    <row r="842" spans="1:3" ht="16.5">
      <c r="A842" s="51"/>
      <c r="B842" s="51"/>
      <c r="C842" s="51"/>
    </row>
    <row r="843" spans="1:3" ht="16.5">
      <c r="A843" s="51"/>
      <c r="B843" s="51"/>
      <c r="C843" s="51"/>
    </row>
    <row r="844" spans="1:3" ht="16.5">
      <c r="A844" s="51"/>
      <c r="B844" s="51"/>
      <c r="C844" s="51"/>
    </row>
    <row r="845" spans="1:3" ht="16.5">
      <c r="A845" s="51"/>
      <c r="B845" s="51"/>
      <c r="C845" s="51"/>
    </row>
    <row r="846" spans="1:3" ht="16.5">
      <c r="A846" s="51"/>
      <c r="B846" s="51"/>
      <c r="C846" s="51"/>
    </row>
    <row r="847" spans="1:3" ht="16.5">
      <c r="A847" s="51"/>
      <c r="B847" s="51"/>
      <c r="C847" s="51"/>
    </row>
    <row r="848" spans="1:3" ht="16.5">
      <c r="A848" s="51"/>
      <c r="B848" s="51"/>
      <c r="C848" s="51"/>
    </row>
    <row r="849" spans="1:3" ht="16.5">
      <c r="A849" s="51"/>
      <c r="B849" s="51"/>
      <c r="C849" s="51"/>
    </row>
    <row r="850" spans="1:3" ht="16.5">
      <c r="A850" s="51"/>
      <c r="B850" s="51"/>
      <c r="C850" s="51"/>
    </row>
    <row r="851" spans="1:3" ht="16.5">
      <c r="A851" s="51"/>
      <c r="B851" s="51"/>
      <c r="C851" s="51"/>
    </row>
    <row r="852" spans="1:3" ht="16.5">
      <c r="A852" s="51"/>
      <c r="B852" s="51"/>
      <c r="C852" s="51"/>
    </row>
    <row r="853" spans="1:3" ht="16.5">
      <c r="A853" s="51"/>
      <c r="B853" s="51"/>
      <c r="C853" s="51"/>
    </row>
    <row r="854" spans="1:3" ht="16.5">
      <c r="A854" s="51"/>
      <c r="B854" s="51"/>
      <c r="C854" s="51"/>
    </row>
    <row r="855" spans="1:3" ht="16.5">
      <c r="A855" s="51"/>
      <c r="B855" s="51"/>
      <c r="C855" s="51"/>
    </row>
    <row r="856" spans="1:3" ht="16.5">
      <c r="A856" s="51"/>
      <c r="B856" s="51"/>
      <c r="C856" s="51"/>
    </row>
    <row r="857" spans="1:3" ht="16.5">
      <c r="A857" s="51"/>
      <c r="B857" s="51"/>
      <c r="C857" s="51"/>
    </row>
    <row r="858" spans="1:3" ht="16.5">
      <c r="A858" s="51"/>
      <c r="B858" s="51"/>
      <c r="C858" s="51"/>
    </row>
    <row r="859" spans="1:3" ht="16.5">
      <c r="A859" s="51"/>
      <c r="B859" s="51"/>
      <c r="C859" s="51"/>
    </row>
    <row r="860" spans="1:3" ht="16.5">
      <c r="A860" s="51"/>
      <c r="B860" s="51"/>
      <c r="C860" s="51"/>
    </row>
    <row r="861" spans="1:3" ht="16.5">
      <c r="A861" s="51"/>
      <c r="B861" s="51"/>
      <c r="C861" s="51"/>
    </row>
    <row r="862" spans="1:3" ht="16.5">
      <c r="A862" s="51"/>
      <c r="B862" s="51"/>
      <c r="C862" s="51"/>
    </row>
    <row r="863" spans="1:3" ht="16.5">
      <c r="A863" s="51"/>
      <c r="B863" s="51"/>
      <c r="C863" s="51"/>
    </row>
    <row r="864" spans="1:3" ht="16.5">
      <c r="A864" s="51"/>
      <c r="B864" s="51"/>
      <c r="C864" s="51"/>
    </row>
    <row r="865" spans="1:3" ht="16.5">
      <c r="A865" s="51"/>
      <c r="B865" s="51"/>
      <c r="C865" s="51"/>
    </row>
    <row r="866" spans="1:3" ht="16.5">
      <c r="A866" s="51"/>
      <c r="B866" s="51"/>
      <c r="C866" s="51"/>
    </row>
    <row r="867" spans="1:3" ht="16.5">
      <c r="A867" s="51"/>
      <c r="B867" s="51"/>
      <c r="C867" s="51"/>
    </row>
    <row r="868" spans="1:3" ht="16.5">
      <c r="A868" s="51"/>
      <c r="B868" s="51"/>
      <c r="C868" s="51"/>
    </row>
    <row r="869" spans="1:3" ht="16.5">
      <c r="A869" s="51"/>
      <c r="B869" s="51"/>
      <c r="C869" s="51"/>
    </row>
    <row r="870" spans="1:3" ht="16.5">
      <c r="A870" s="51"/>
      <c r="B870" s="51"/>
      <c r="C870" s="51"/>
    </row>
    <row r="871" spans="1:3" ht="16.5">
      <c r="A871" s="51"/>
      <c r="B871" s="51"/>
      <c r="C871" s="51"/>
    </row>
    <row r="872" spans="1:3" ht="16.5">
      <c r="A872" s="51"/>
      <c r="B872" s="51"/>
      <c r="C872" s="51"/>
    </row>
    <row r="873" spans="1:3" ht="16.5">
      <c r="A873" s="51"/>
      <c r="B873" s="51"/>
      <c r="C873" s="51"/>
    </row>
    <row r="874" spans="1:3" ht="16.5">
      <c r="A874" s="51"/>
      <c r="B874" s="51"/>
      <c r="C874" s="51"/>
    </row>
    <row r="875" spans="1:3" ht="16.5">
      <c r="A875" s="51"/>
      <c r="B875" s="51"/>
      <c r="C875" s="51"/>
    </row>
    <row r="876" spans="1:3" ht="16.5">
      <c r="A876" s="51"/>
      <c r="B876" s="51"/>
      <c r="C876" s="51"/>
    </row>
    <row r="877" spans="1:3" ht="16.5">
      <c r="A877" s="51"/>
      <c r="B877" s="51"/>
      <c r="C877" s="51"/>
    </row>
    <row r="878" spans="1:3" ht="16.5">
      <c r="A878" s="51"/>
      <c r="B878" s="51"/>
      <c r="C878" s="51"/>
    </row>
    <row r="879" spans="1:3" ht="16.5">
      <c r="A879" s="51"/>
      <c r="B879" s="51"/>
      <c r="C879" s="51"/>
    </row>
    <row r="880" spans="1:3" ht="16.5">
      <c r="A880" s="51"/>
      <c r="B880" s="51"/>
      <c r="C880" s="51"/>
    </row>
    <row r="881" spans="1:3" ht="16.5">
      <c r="A881" s="51"/>
      <c r="B881" s="51"/>
      <c r="C881" s="51"/>
    </row>
    <row r="882" spans="1:3" ht="16.5">
      <c r="A882" s="51"/>
      <c r="B882" s="51"/>
      <c r="C882" s="51"/>
    </row>
    <row r="883" spans="1:3" ht="16.5">
      <c r="A883" s="51"/>
      <c r="B883" s="51"/>
      <c r="C883" s="51"/>
    </row>
    <row r="884" spans="1:3" ht="16.5">
      <c r="A884" s="51"/>
      <c r="B884" s="51"/>
      <c r="C884" s="51"/>
    </row>
    <row r="885" spans="1:3" ht="16.5">
      <c r="A885" s="51"/>
      <c r="B885" s="51"/>
      <c r="C885" s="51"/>
    </row>
    <row r="886" spans="1:3" ht="16.5">
      <c r="A886" s="51"/>
      <c r="B886" s="51"/>
      <c r="C886" s="51"/>
    </row>
    <row r="887" spans="1:3" ht="16.5">
      <c r="A887" s="51"/>
      <c r="B887" s="51"/>
      <c r="C887" s="51"/>
    </row>
    <row r="888" spans="1:3" ht="16.5">
      <c r="A888" s="51"/>
      <c r="B888" s="51"/>
      <c r="C888" s="51"/>
    </row>
    <row r="889" spans="1:3" ht="16.5">
      <c r="A889" s="51"/>
      <c r="B889" s="51"/>
      <c r="C889" s="51"/>
    </row>
    <row r="890" spans="1:3" ht="16.5">
      <c r="A890" s="51"/>
      <c r="B890" s="51"/>
      <c r="C890" s="51"/>
    </row>
    <row r="891" spans="1:3" ht="16.5">
      <c r="A891" s="51"/>
      <c r="B891" s="51"/>
      <c r="C891" s="51"/>
    </row>
    <row r="892" spans="1:3" ht="16.5">
      <c r="A892" s="51"/>
      <c r="B892" s="51"/>
      <c r="C892" s="51"/>
    </row>
    <row r="893" spans="1:3" ht="16.5">
      <c r="A893" s="51"/>
      <c r="B893" s="51"/>
      <c r="C893" s="51"/>
    </row>
    <row r="894" spans="1:3" ht="16.5">
      <c r="A894" s="51"/>
      <c r="B894" s="51"/>
      <c r="C894" s="51"/>
    </row>
    <row r="895" spans="1:3" ht="16.5">
      <c r="A895" s="51"/>
      <c r="B895" s="51"/>
      <c r="C895" s="51"/>
    </row>
    <row r="896" spans="1:3" ht="16.5">
      <c r="A896" s="51"/>
      <c r="B896" s="51"/>
      <c r="C896" s="51"/>
    </row>
    <row r="897" spans="1:3" ht="16.5">
      <c r="A897" s="51"/>
      <c r="B897" s="51"/>
      <c r="C897" s="51"/>
    </row>
    <row r="898" spans="1:3" ht="16.5">
      <c r="A898" s="51"/>
      <c r="B898" s="51"/>
      <c r="C898" s="51"/>
    </row>
    <row r="899" spans="1:3" ht="16.5">
      <c r="A899" s="51"/>
      <c r="B899" s="51"/>
      <c r="C899" s="51"/>
    </row>
    <row r="900" spans="1:3" ht="16.5">
      <c r="A900" s="51"/>
      <c r="B900" s="51"/>
      <c r="C900" s="51"/>
    </row>
    <row r="901" spans="1:3" ht="16.5">
      <c r="A901" s="51"/>
      <c r="B901" s="51"/>
      <c r="C901" s="51"/>
    </row>
    <row r="902" spans="1:3" ht="16.5">
      <c r="A902" s="51"/>
      <c r="B902" s="51"/>
      <c r="C902" s="51"/>
    </row>
    <row r="903" spans="1:3" ht="16.5">
      <c r="A903" s="51"/>
      <c r="B903" s="51"/>
      <c r="C903" s="51"/>
    </row>
    <row r="904" spans="1:3" ht="16.5">
      <c r="A904" s="51"/>
      <c r="B904" s="51"/>
      <c r="C904" s="51"/>
    </row>
    <row r="905" spans="1:3" ht="16.5">
      <c r="A905" s="51"/>
      <c r="B905" s="51"/>
      <c r="C905" s="51"/>
    </row>
    <row r="906" spans="1:3" ht="16.5">
      <c r="A906" s="51"/>
      <c r="B906" s="51"/>
      <c r="C906" s="51"/>
    </row>
    <row r="907" spans="1:3" ht="16.5">
      <c r="A907" s="51"/>
      <c r="B907" s="51"/>
      <c r="C907" s="51"/>
    </row>
    <row r="908" spans="1:3" ht="16.5">
      <c r="A908" s="51"/>
      <c r="B908" s="51"/>
      <c r="C908" s="51"/>
    </row>
    <row r="909" spans="1:3" ht="16.5">
      <c r="A909" s="51"/>
      <c r="B909" s="51"/>
      <c r="C909" s="51"/>
    </row>
    <row r="910" spans="1:3" ht="16.5">
      <c r="A910" s="51"/>
      <c r="B910" s="51"/>
      <c r="C910" s="51"/>
    </row>
    <row r="911" spans="1:3" ht="16.5">
      <c r="A911" s="51"/>
      <c r="B911" s="51"/>
      <c r="C911" s="51"/>
    </row>
    <row r="912" spans="1:3" ht="16.5">
      <c r="A912" s="51"/>
      <c r="B912" s="51"/>
      <c r="C912" s="51"/>
    </row>
    <row r="913" spans="1:3" ht="16.5">
      <c r="A913" s="51"/>
      <c r="B913" s="51"/>
      <c r="C913" s="51"/>
    </row>
    <row r="914" spans="1:3" ht="16.5">
      <c r="A914" s="51"/>
      <c r="B914" s="51"/>
      <c r="C914" s="51"/>
    </row>
    <row r="915" spans="1:3" ht="16.5">
      <c r="A915" s="51"/>
      <c r="B915" s="51"/>
      <c r="C915" s="51"/>
    </row>
    <row r="916" spans="1:3" ht="16.5">
      <c r="A916" s="51"/>
      <c r="B916" s="51"/>
      <c r="C916" s="51"/>
    </row>
    <row r="917" spans="1:3" ht="16.5">
      <c r="A917" s="51"/>
      <c r="B917" s="51"/>
      <c r="C917" s="51"/>
    </row>
    <row r="918" spans="1:3" ht="16.5">
      <c r="A918" s="51"/>
      <c r="B918" s="51"/>
      <c r="C918" s="51"/>
    </row>
    <row r="919" spans="1:3" ht="16.5">
      <c r="A919" s="51"/>
      <c r="B919" s="51"/>
      <c r="C919" s="51"/>
    </row>
    <row r="920" spans="1:3" ht="16.5">
      <c r="A920" s="51"/>
      <c r="B920" s="51"/>
      <c r="C920" s="51"/>
    </row>
    <row r="921" spans="1:3" ht="16.5">
      <c r="A921" s="51"/>
      <c r="B921" s="51"/>
      <c r="C921" s="51"/>
    </row>
    <row r="922" spans="1:3" ht="16.5">
      <c r="A922" s="51"/>
      <c r="B922" s="51"/>
      <c r="C922" s="51"/>
    </row>
    <row r="923" spans="1:3" ht="16.5">
      <c r="A923" s="51"/>
      <c r="B923" s="51"/>
      <c r="C923" s="51"/>
    </row>
    <row r="924" spans="1:3" ht="16.5">
      <c r="A924" s="51"/>
      <c r="B924" s="51"/>
      <c r="C924" s="51"/>
    </row>
    <row r="925" spans="1:3" ht="16.5">
      <c r="A925" s="51"/>
      <c r="B925" s="51"/>
      <c r="C925" s="51"/>
    </row>
    <row r="926" spans="1:3" ht="16.5">
      <c r="A926" s="51"/>
      <c r="B926" s="51"/>
      <c r="C926" s="51"/>
    </row>
    <row r="927" spans="1:3" ht="16.5">
      <c r="A927" s="51"/>
      <c r="B927" s="51"/>
      <c r="C927" s="51"/>
    </row>
    <row r="928" spans="1:3" ht="16.5">
      <c r="A928" s="51"/>
      <c r="B928" s="51"/>
      <c r="C928" s="51"/>
    </row>
    <row r="929" spans="1:3" ht="16.5">
      <c r="A929" s="51"/>
      <c r="B929" s="51"/>
      <c r="C929" s="51"/>
    </row>
    <row r="930" spans="1:3" ht="16.5">
      <c r="A930" s="51"/>
      <c r="B930" s="51"/>
      <c r="C930" s="51"/>
    </row>
    <row r="931" spans="1:3" ht="16.5">
      <c r="A931" s="51"/>
      <c r="B931" s="51"/>
      <c r="C931" s="51"/>
    </row>
    <row r="932" spans="1:3" ht="16.5">
      <c r="A932" s="51"/>
      <c r="B932" s="51"/>
      <c r="C932" s="51"/>
    </row>
    <row r="933" spans="1:3" ht="16.5">
      <c r="A933" s="51"/>
      <c r="B933" s="51"/>
      <c r="C933" s="51"/>
    </row>
    <row r="934" spans="1:3" ht="16.5">
      <c r="A934" s="51"/>
      <c r="B934" s="51"/>
      <c r="C934" s="51"/>
    </row>
    <row r="935" spans="1:3" ht="16.5">
      <c r="A935" s="51"/>
      <c r="B935" s="51"/>
      <c r="C935" s="51"/>
    </row>
    <row r="936" spans="1:3" ht="16.5">
      <c r="A936" s="51"/>
      <c r="B936" s="51"/>
      <c r="C936" s="51"/>
    </row>
    <row r="937" spans="1:3" ht="16.5">
      <c r="A937" s="51"/>
      <c r="B937" s="51"/>
      <c r="C937" s="51"/>
    </row>
    <row r="938" spans="1:3" ht="16.5">
      <c r="A938" s="51"/>
      <c r="B938" s="51"/>
      <c r="C938" s="51"/>
    </row>
    <row r="939" spans="1:3" ht="16.5">
      <c r="A939" s="51"/>
      <c r="B939" s="51"/>
      <c r="C939" s="51"/>
    </row>
    <row r="940" spans="1:3" ht="16.5">
      <c r="A940" s="51"/>
      <c r="B940" s="51"/>
      <c r="C940" s="51"/>
    </row>
    <row r="941" spans="1:3" ht="16.5">
      <c r="A941" s="51"/>
      <c r="B941" s="51"/>
      <c r="C941" s="51"/>
    </row>
    <row r="942" spans="1:3" ht="16.5">
      <c r="A942" s="51"/>
      <c r="B942" s="51"/>
      <c r="C942" s="51"/>
    </row>
    <row r="943" spans="1:3" ht="16.5">
      <c r="A943" s="51"/>
      <c r="B943" s="51"/>
      <c r="C943" s="51"/>
    </row>
    <row r="944" spans="1:3" ht="16.5">
      <c r="A944" s="51"/>
      <c r="B944" s="51"/>
      <c r="C944" s="51"/>
    </row>
    <row r="945" spans="1:3" ht="16.5">
      <c r="A945" s="51"/>
      <c r="B945" s="51"/>
      <c r="C945" s="51"/>
    </row>
    <row r="946" spans="1:3" ht="16.5">
      <c r="A946" s="51"/>
      <c r="B946" s="51"/>
      <c r="C946" s="51"/>
    </row>
    <row r="947" spans="1:3" ht="16.5">
      <c r="A947" s="51"/>
      <c r="B947" s="51"/>
      <c r="C947" s="51"/>
    </row>
    <row r="948" spans="1:3" ht="16.5">
      <c r="A948" s="51"/>
      <c r="B948" s="51"/>
      <c r="C948" s="51"/>
    </row>
    <row r="949" spans="1:3" ht="16.5">
      <c r="A949" s="51"/>
      <c r="B949" s="51"/>
      <c r="C949" s="51"/>
    </row>
    <row r="950" spans="1:3" ht="16.5">
      <c r="A950" s="51"/>
      <c r="B950" s="51"/>
      <c r="C950" s="51"/>
    </row>
    <row r="951" spans="1:3" ht="16.5">
      <c r="A951" s="51"/>
      <c r="B951" s="51"/>
      <c r="C951" s="51"/>
    </row>
    <row r="952" spans="1:3" ht="16.5">
      <c r="A952" s="51"/>
      <c r="B952" s="51"/>
      <c r="C952" s="51"/>
    </row>
    <row r="953" spans="1:3" ht="16.5">
      <c r="A953" s="51"/>
      <c r="B953" s="51"/>
      <c r="C953" s="51"/>
    </row>
    <row r="954" spans="1:3" ht="16.5">
      <c r="A954" s="51"/>
      <c r="B954" s="51"/>
      <c r="C954" s="51"/>
    </row>
    <row r="955" spans="1:3" ht="16.5">
      <c r="A955" s="51"/>
      <c r="B955" s="51"/>
      <c r="C955" s="51"/>
    </row>
    <row r="956" spans="1:3" ht="16.5">
      <c r="A956" s="51"/>
      <c r="B956" s="51"/>
      <c r="C956" s="51"/>
    </row>
    <row r="957" spans="1:3" ht="16.5">
      <c r="A957" s="51"/>
      <c r="B957" s="51"/>
      <c r="C957" s="51"/>
    </row>
    <row r="958" spans="1:3" ht="16.5">
      <c r="A958" s="51"/>
      <c r="B958" s="51"/>
      <c r="C958" s="51"/>
    </row>
    <row r="959" spans="1:3" ht="16.5">
      <c r="A959" s="51"/>
      <c r="B959" s="51"/>
      <c r="C959" s="51"/>
    </row>
    <row r="960" spans="1:3" ht="16.5">
      <c r="A960" s="51"/>
      <c r="B960" s="51"/>
      <c r="C960" s="51"/>
    </row>
    <row r="961" spans="1:3" ht="16.5">
      <c r="A961" s="51"/>
      <c r="B961" s="51"/>
      <c r="C961" s="51"/>
    </row>
    <row r="962" spans="1:3" ht="16.5">
      <c r="A962" s="51"/>
      <c r="B962" s="51"/>
      <c r="C962" s="51"/>
    </row>
    <row r="963" spans="1:3" ht="16.5">
      <c r="A963" s="51"/>
      <c r="B963" s="51"/>
      <c r="C963" s="51"/>
    </row>
    <row r="964" spans="1:3" ht="16.5">
      <c r="A964" s="51"/>
      <c r="B964" s="51"/>
      <c r="C964" s="51"/>
    </row>
    <row r="965" spans="1:3" ht="16.5">
      <c r="A965" s="51"/>
      <c r="B965" s="51"/>
      <c r="C965" s="51"/>
    </row>
    <row r="966" spans="1:3" ht="16.5">
      <c r="A966" s="51"/>
      <c r="B966" s="51"/>
      <c r="C966" s="51"/>
    </row>
    <row r="967" spans="1:3" ht="16.5">
      <c r="A967" s="51"/>
      <c r="B967" s="51"/>
      <c r="C967" s="51"/>
    </row>
    <row r="968" spans="1:3" ht="16.5">
      <c r="A968" s="51"/>
      <c r="B968" s="51"/>
      <c r="C968" s="51"/>
    </row>
    <row r="969" spans="1:3" ht="16.5">
      <c r="A969" s="51"/>
      <c r="B969" s="51"/>
      <c r="C969" s="51"/>
    </row>
    <row r="970" spans="1:3" ht="16.5">
      <c r="A970" s="51"/>
      <c r="B970" s="51"/>
      <c r="C970" s="51"/>
    </row>
    <row r="971" spans="1:3" ht="16.5">
      <c r="A971" s="51"/>
      <c r="B971" s="51"/>
      <c r="C971" s="51"/>
    </row>
    <row r="972" spans="1:3" ht="16.5">
      <c r="A972" s="51"/>
      <c r="B972" s="51"/>
      <c r="C972" s="51"/>
    </row>
    <row r="973" spans="1:3" ht="16.5">
      <c r="A973" s="51"/>
      <c r="B973" s="51"/>
      <c r="C973" s="51"/>
    </row>
    <row r="974" spans="1:3" ht="16.5">
      <c r="A974" s="51"/>
      <c r="B974" s="51"/>
      <c r="C974" s="51"/>
    </row>
    <row r="975" spans="1:3" ht="16.5">
      <c r="A975" s="51"/>
      <c r="B975" s="51"/>
      <c r="C975" s="51"/>
    </row>
    <row r="976" spans="1:3" ht="16.5">
      <c r="A976" s="51"/>
      <c r="B976" s="51"/>
      <c r="C976" s="51"/>
    </row>
    <row r="977" spans="1:3" ht="16.5">
      <c r="A977" s="51"/>
      <c r="B977" s="51"/>
      <c r="C977" s="51"/>
    </row>
    <row r="978" spans="1:3" ht="16.5">
      <c r="A978" s="51"/>
      <c r="B978" s="51"/>
      <c r="C978" s="51"/>
    </row>
    <row r="979" spans="1:3" ht="16.5">
      <c r="A979" s="51"/>
      <c r="B979" s="51"/>
      <c r="C979" s="51"/>
    </row>
    <row r="980" spans="1:3" ht="16.5">
      <c r="A980" s="51"/>
      <c r="B980" s="51"/>
      <c r="C980" s="51"/>
    </row>
    <row r="981" spans="1:3" ht="16.5">
      <c r="A981" s="51"/>
      <c r="B981" s="51"/>
      <c r="C981" s="51"/>
    </row>
    <row r="982" spans="1:3" ht="16.5">
      <c r="A982" s="51"/>
      <c r="B982" s="51"/>
      <c r="C982" s="51"/>
    </row>
    <row r="983" spans="1:3" ht="16.5">
      <c r="A983" s="51"/>
      <c r="B983" s="51"/>
      <c r="C983" s="51"/>
    </row>
    <row r="984" spans="1:3" ht="16.5">
      <c r="A984" s="51"/>
      <c r="B984" s="51"/>
      <c r="C984" s="51"/>
    </row>
    <row r="985" spans="1:3" ht="16.5">
      <c r="A985" s="51"/>
      <c r="B985" s="51"/>
      <c r="C985" s="51"/>
    </row>
    <row r="986" spans="1:3" ht="16.5">
      <c r="A986" s="51"/>
      <c r="B986" s="51"/>
      <c r="C986" s="51"/>
    </row>
    <row r="987" spans="1:3" ht="16.5">
      <c r="A987" s="51"/>
      <c r="B987" s="51"/>
      <c r="C987" s="51"/>
    </row>
    <row r="988" spans="1:3" ht="16.5">
      <c r="A988" s="51"/>
      <c r="B988" s="51"/>
      <c r="C988" s="51"/>
    </row>
    <row r="989" spans="1:3" ht="16.5">
      <c r="A989" s="51"/>
      <c r="B989" s="51"/>
      <c r="C989" s="51"/>
    </row>
    <row r="990" spans="1:3" ht="16.5">
      <c r="A990" s="51"/>
      <c r="B990" s="51"/>
      <c r="C990" s="51"/>
    </row>
    <row r="991" spans="1:3" ht="16.5">
      <c r="A991" s="51"/>
      <c r="B991" s="51"/>
      <c r="C991" s="51"/>
    </row>
  </sheetData>
  <phoneticPr fontId="4" type="noConversion"/>
  <conditionalFormatting sqref="C2:C133">
    <cfRule type="cellIs" dxfId="4" priority="3" operator="lessThan">
      <formula>60</formula>
    </cfRule>
  </conditionalFormatting>
  <conditionalFormatting sqref="F2:F55">
    <cfRule type="cellIs" dxfId="3" priority="2" operator="lessThan">
      <formula>60</formula>
    </cfRule>
  </conditionalFormatting>
  <conditionalFormatting sqref="F56:F133">
    <cfRule type="cellIs" dxfId="2" priority="1" operator="lessThan">
      <formula>70</formula>
    </cfRule>
  </conditionalFormatting>
  <pageMargins left="0.7" right="0.7" top="0.75" bottom="0.75" header="0.3" footer="0.3"/>
  <pageSetup paperSize="9" orientation="portrait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/>
  <dimension ref="A1:F65"/>
  <sheetViews>
    <sheetView workbookViewId="0">
      <selection activeCell="F42" sqref="F42"/>
    </sheetView>
  </sheetViews>
  <sheetFormatPr defaultColWidth="9" defaultRowHeight="12.75"/>
  <cols>
    <col min="1" max="1" width="9.75" style="43" customWidth="1"/>
    <col min="2" max="2" width="13.875" style="43" customWidth="1"/>
    <col min="3" max="3" width="8.5" style="43" customWidth="1"/>
    <col min="4" max="4" width="4.625" style="43" customWidth="1"/>
    <col min="5" max="5" width="4.875" style="43" customWidth="1"/>
    <col min="6" max="6" width="8.625" style="43" customWidth="1"/>
    <col min="7" max="16384" width="9" style="43"/>
  </cols>
  <sheetData>
    <row r="1" spans="1:6" ht="16.5">
      <c r="A1" s="40" t="s">
        <v>806</v>
      </c>
      <c r="B1" s="40" t="s">
        <v>642</v>
      </c>
      <c r="C1" s="40" t="s">
        <v>682</v>
      </c>
      <c r="D1" s="40" t="s">
        <v>683</v>
      </c>
      <c r="E1" s="41" t="s">
        <v>807</v>
      </c>
      <c r="F1" s="42" t="s">
        <v>808</v>
      </c>
    </row>
    <row r="2" spans="1:6" ht="16.5">
      <c r="A2" s="39" t="s">
        <v>686</v>
      </c>
      <c r="B2" s="39" t="s">
        <v>6</v>
      </c>
      <c r="C2" s="39" t="s">
        <v>687</v>
      </c>
      <c r="D2" s="44">
        <v>79</v>
      </c>
      <c r="E2" s="41"/>
      <c r="F2" s="41"/>
    </row>
    <row r="3" spans="1:6" ht="16.5">
      <c r="A3" s="39" t="s">
        <v>688</v>
      </c>
      <c r="B3" s="39" t="s">
        <v>9</v>
      </c>
      <c r="C3" s="39" t="s">
        <v>689</v>
      </c>
      <c r="D3" s="44">
        <v>87</v>
      </c>
      <c r="E3" s="41"/>
      <c r="F3" s="41"/>
    </row>
    <row r="4" spans="1:6" ht="16.5">
      <c r="A4" s="39" t="s">
        <v>690</v>
      </c>
      <c r="B4" s="39" t="s">
        <v>12</v>
      </c>
      <c r="C4" s="39" t="s">
        <v>691</v>
      </c>
      <c r="D4" s="44">
        <v>79</v>
      </c>
      <c r="E4" s="41"/>
      <c r="F4" s="41"/>
    </row>
    <row r="5" spans="1:6" ht="16.5">
      <c r="A5" s="39" t="s">
        <v>690</v>
      </c>
      <c r="B5" s="39" t="s">
        <v>14</v>
      </c>
      <c r="C5" s="39" t="s">
        <v>692</v>
      </c>
      <c r="D5" s="45">
        <v>48</v>
      </c>
      <c r="E5" s="41"/>
      <c r="F5" s="41"/>
    </row>
    <row r="6" spans="1:6" ht="16.5">
      <c r="A6" s="39" t="s">
        <v>690</v>
      </c>
      <c r="B6" s="39" t="s">
        <v>16</v>
      </c>
      <c r="C6" s="39" t="s">
        <v>693</v>
      </c>
      <c r="D6" s="45">
        <v>52</v>
      </c>
      <c r="E6" s="41"/>
      <c r="F6" s="41"/>
    </row>
    <row r="7" spans="1:6" ht="16.5">
      <c r="A7" s="39" t="s">
        <v>694</v>
      </c>
      <c r="B7" s="39" t="s">
        <v>20</v>
      </c>
      <c r="C7" s="39" t="s">
        <v>695</v>
      </c>
      <c r="D7" s="45">
        <v>0</v>
      </c>
      <c r="E7" s="41" t="s">
        <v>696</v>
      </c>
      <c r="F7" s="41"/>
    </row>
    <row r="8" spans="1:6" ht="16.5">
      <c r="A8" s="39" t="s">
        <v>697</v>
      </c>
      <c r="B8" s="39" t="s">
        <v>24</v>
      </c>
      <c r="C8" s="39" t="s">
        <v>698</v>
      </c>
      <c r="D8" s="45">
        <v>49</v>
      </c>
      <c r="E8" s="41"/>
      <c r="F8" s="41"/>
    </row>
    <row r="9" spans="1:6" ht="16.5">
      <c r="A9" s="39" t="s">
        <v>699</v>
      </c>
      <c r="B9" s="39" t="s">
        <v>28</v>
      </c>
      <c r="C9" s="39" t="s">
        <v>700</v>
      </c>
      <c r="D9" s="45">
        <v>25</v>
      </c>
      <c r="E9" s="41"/>
      <c r="F9" s="46">
        <v>53</v>
      </c>
    </row>
    <row r="10" spans="1:6" ht="16.5">
      <c r="A10" s="39" t="s">
        <v>701</v>
      </c>
      <c r="B10" s="39" t="s">
        <v>31</v>
      </c>
      <c r="C10" s="39" t="s">
        <v>702</v>
      </c>
      <c r="D10" s="44">
        <v>64</v>
      </c>
      <c r="E10" s="41"/>
      <c r="F10" s="41"/>
    </row>
    <row r="11" spans="1:6" ht="16.5">
      <c r="A11" s="39" t="s">
        <v>703</v>
      </c>
      <c r="B11" s="39" t="s">
        <v>34</v>
      </c>
      <c r="C11" s="39" t="s">
        <v>704</v>
      </c>
      <c r="D11" s="46">
        <v>0</v>
      </c>
      <c r="E11" s="52" t="s">
        <v>809</v>
      </c>
      <c r="F11" s="41"/>
    </row>
    <row r="12" spans="1:6" ht="16.5">
      <c r="A12" s="39" t="s">
        <v>705</v>
      </c>
      <c r="B12" s="39" t="s">
        <v>37</v>
      </c>
      <c r="C12" s="39" t="s">
        <v>706</v>
      </c>
      <c r="D12" s="46"/>
      <c r="E12" s="52" t="s">
        <v>608</v>
      </c>
      <c r="F12" s="41"/>
    </row>
    <row r="13" spans="1:6" ht="16.5">
      <c r="A13" s="39" t="s">
        <v>705</v>
      </c>
      <c r="B13" s="39" t="s">
        <v>39</v>
      </c>
      <c r="C13" s="39" t="s">
        <v>707</v>
      </c>
      <c r="D13" s="46">
        <v>0</v>
      </c>
      <c r="E13" s="52" t="s">
        <v>809</v>
      </c>
      <c r="F13" s="41"/>
    </row>
    <row r="14" spans="1:6" ht="16.5">
      <c r="A14" s="39" t="s">
        <v>705</v>
      </c>
      <c r="B14" s="39" t="s">
        <v>41</v>
      </c>
      <c r="C14" s="39" t="s">
        <v>708</v>
      </c>
      <c r="D14" s="45">
        <v>57</v>
      </c>
      <c r="E14" s="41"/>
      <c r="F14" s="41"/>
    </row>
    <row r="15" spans="1:6" ht="16.5">
      <c r="A15" s="39" t="s">
        <v>705</v>
      </c>
      <c r="B15" s="39" t="s">
        <v>43</v>
      </c>
      <c r="C15" s="39" t="s">
        <v>709</v>
      </c>
      <c r="D15" s="45">
        <v>45</v>
      </c>
      <c r="E15" s="41"/>
      <c r="F15" s="41"/>
    </row>
    <row r="16" spans="1:6" ht="16.5">
      <c r="A16" s="39" t="s">
        <v>705</v>
      </c>
      <c r="B16" s="39" t="s">
        <v>45</v>
      </c>
      <c r="C16" s="39" t="s">
        <v>710</v>
      </c>
      <c r="D16" s="46">
        <v>0</v>
      </c>
      <c r="E16" s="52" t="s">
        <v>809</v>
      </c>
      <c r="F16" s="41">
        <v>89</v>
      </c>
    </row>
    <row r="17" spans="1:6" ht="16.5">
      <c r="A17" s="39" t="s">
        <v>705</v>
      </c>
      <c r="B17" s="39" t="s">
        <v>47</v>
      </c>
      <c r="C17" s="39" t="s">
        <v>711</v>
      </c>
      <c r="D17" s="44">
        <v>61</v>
      </c>
      <c r="E17" s="41"/>
      <c r="F17" s="41"/>
    </row>
    <row r="18" spans="1:6" ht="16.5">
      <c r="A18" s="39" t="s">
        <v>705</v>
      </c>
      <c r="B18" s="39" t="s">
        <v>49</v>
      </c>
      <c r="C18" s="39" t="s">
        <v>712</v>
      </c>
      <c r="D18" s="41"/>
      <c r="E18" s="53" t="s">
        <v>810</v>
      </c>
      <c r="F18" s="41"/>
    </row>
    <row r="19" spans="1:6" ht="16.5">
      <c r="A19" s="39" t="s">
        <v>705</v>
      </c>
      <c r="B19" s="39" t="s">
        <v>51</v>
      </c>
      <c r="C19" s="39" t="s">
        <v>713</v>
      </c>
      <c r="D19" s="44">
        <v>84</v>
      </c>
      <c r="E19" s="41"/>
      <c r="F19" s="41"/>
    </row>
    <row r="20" spans="1:6" ht="16.5">
      <c r="A20" s="39" t="s">
        <v>705</v>
      </c>
      <c r="B20" s="39" t="s">
        <v>54</v>
      </c>
      <c r="C20" s="39" t="s">
        <v>714</v>
      </c>
      <c r="D20" s="45">
        <v>17</v>
      </c>
      <c r="E20" s="41"/>
      <c r="F20" s="41"/>
    </row>
    <row r="21" spans="1:6" ht="16.5">
      <c r="A21" s="39" t="s">
        <v>715</v>
      </c>
      <c r="B21" s="39" t="s">
        <v>57</v>
      </c>
      <c r="C21" s="39" t="s">
        <v>716</v>
      </c>
      <c r="D21" s="41"/>
      <c r="E21" s="53" t="s">
        <v>403</v>
      </c>
      <c r="F21" s="41"/>
    </row>
    <row r="22" spans="1:6" ht="16.5">
      <c r="A22" s="39" t="s">
        <v>715</v>
      </c>
      <c r="B22" s="39" t="s">
        <v>59</v>
      </c>
      <c r="C22" s="39" t="s">
        <v>717</v>
      </c>
      <c r="D22" s="44">
        <v>64</v>
      </c>
      <c r="E22" s="41"/>
      <c r="F22" s="41"/>
    </row>
    <row r="23" spans="1:6" ht="16.5">
      <c r="A23" s="39" t="s">
        <v>718</v>
      </c>
      <c r="B23" s="39" t="s">
        <v>62</v>
      </c>
      <c r="C23" s="39" t="s">
        <v>719</v>
      </c>
      <c r="D23" s="44">
        <v>82</v>
      </c>
      <c r="E23" s="41"/>
      <c r="F23" s="41"/>
    </row>
    <row r="24" spans="1:6" ht="16.5">
      <c r="A24" s="39" t="s">
        <v>720</v>
      </c>
      <c r="B24" s="39" t="s">
        <v>66</v>
      </c>
      <c r="C24" s="39" t="s">
        <v>721</v>
      </c>
      <c r="D24" s="44">
        <v>73</v>
      </c>
      <c r="E24" s="41"/>
      <c r="F24" s="41"/>
    </row>
    <row r="25" spans="1:6" ht="16.5">
      <c r="A25" s="39" t="s">
        <v>720</v>
      </c>
      <c r="B25" s="39" t="s">
        <v>69</v>
      </c>
      <c r="C25" s="39" t="s">
        <v>722</v>
      </c>
      <c r="D25" s="41"/>
      <c r="E25" s="53" t="s">
        <v>403</v>
      </c>
      <c r="F25" s="41"/>
    </row>
    <row r="26" spans="1:6" ht="16.5">
      <c r="A26" s="39" t="s">
        <v>566</v>
      </c>
      <c r="B26" s="39" t="s">
        <v>72</v>
      </c>
      <c r="C26" s="39" t="s">
        <v>723</v>
      </c>
      <c r="D26" s="44">
        <v>64</v>
      </c>
      <c r="E26" s="41"/>
      <c r="F26" s="41"/>
    </row>
    <row r="27" spans="1:6" ht="16.5">
      <c r="A27" s="39" t="s">
        <v>566</v>
      </c>
      <c r="B27" s="39" t="s">
        <v>74</v>
      </c>
      <c r="C27" s="39" t="s">
        <v>724</v>
      </c>
      <c r="D27" s="44">
        <v>62</v>
      </c>
      <c r="E27" s="41"/>
      <c r="F27" s="41"/>
    </row>
    <row r="28" spans="1:6" ht="16.5">
      <c r="A28" s="39" t="s">
        <v>566</v>
      </c>
      <c r="B28" s="39" t="s">
        <v>76</v>
      </c>
      <c r="C28" s="39" t="s">
        <v>725</v>
      </c>
      <c r="D28" s="44">
        <v>63</v>
      </c>
      <c r="E28" s="41"/>
      <c r="F28" s="41"/>
    </row>
    <row r="29" spans="1:6" ht="16.5">
      <c r="A29" s="39" t="s">
        <v>566</v>
      </c>
      <c r="B29" s="39" t="s">
        <v>78</v>
      </c>
      <c r="C29" s="39" t="s">
        <v>726</v>
      </c>
      <c r="D29" s="45">
        <v>57</v>
      </c>
      <c r="E29" s="41"/>
      <c r="F29" s="41"/>
    </row>
    <row r="30" spans="1:6" ht="16.5">
      <c r="A30" s="39" t="s">
        <v>566</v>
      </c>
      <c r="B30" s="39" t="s">
        <v>80</v>
      </c>
      <c r="C30" s="39" t="s">
        <v>727</v>
      </c>
      <c r="D30" s="45">
        <v>57</v>
      </c>
      <c r="E30" s="41"/>
      <c r="F30" s="41"/>
    </row>
    <row r="31" spans="1:6" ht="16.5">
      <c r="A31" s="39" t="s">
        <v>566</v>
      </c>
      <c r="B31" s="39" t="s">
        <v>83</v>
      </c>
      <c r="C31" s="39" t="s">
        <v>728</v>
      </c>
      <c r="D31" s="44">
        <v>80</v>
      </c>
      <c r="E31" s="41"/>
      <c r="F31" s="41"/>
    </row>
    <row r="32" spans="1:6" ht="16.5">
      <c r="A32" s="39" t="s">
        <v>566</v>
      </c>
      <c r="B32" s="39" t="s">
        <v>86</v>
      </c>
      <c r="C32" s="39" t="s">
        <v>729</v>
      </c>
      <c r="D32" s="45">
        <v>46</v>
      </c>
      <c r="E32" s="41"/>
      <c r="F32" s="41">
        <v>83</v>
      </c>
    </row>
    <row r="33" spans="1:6" ht="16.5">
      <c r="A33" s="39" t="s">
        <v>566</v>
      </c>
      <c r="B33" s="39" t="s">
        <v>88</v>
      </c>
      <c r="C33" s="39" t="s">
        <v>730</v>
      </c>
      <c r="D33" s="45">
        <v>56</v>
      </c>
      <c r="E33" s="41"/>
      <c r="F33" s="41"/>
    </row>
    <row r="34" spans="1:6" ht="16.5">
      <c r="A34" s="39" t="s">
        <v>566</v>
      </c>
      <c r="B34" s="39" t="s">
        <v>90</v>
      </c>
      <c r="C34" s="39" t="s">
        <v>571</v>
      </c>
      <c r="D34" s="45">
        <v>0</v>
      </c>
      <c r="E34" s="52" t="s">
        <v>811</v>
      </c>
      <c r="F34" s="41"/>
    </row>
    <row r="35" spans="1:6" ht="16.5">
      <c r="A35" s="39" t="s">
        <v>566</v>
      </c>
      <c r="B35" s="39" t="s">
        <v>93</v>
      </c>
      <c r="C35" s="39" t="s">
        <v>731</v>
      </c>
      <c r="D35" s="45">
        <v>42</v>
      </c>
      <c r="E35" s="41"/>
      <c r="F35" s="41">
        <v>61</v>
      </c>
    </row>
    <row r="36" spans="1:6" ht="16.5">
      <c r="A36" s="39" t="s">
        <v>566</v>
      </c>
      <c r="B36" s="39" t="s">
        <v>96</v>
      </c>
      <c r="C36" s="39" t="s">
        <v>732</v>
      </c>
      <c r="D36" s="44">
        <v>96</v>
      </c>
      <c r="E36" s="41"/>
      <c r="F36" s="41"/>
    </row>
    <row r="37" spans="1:6" ht="16.5">
      <c r="A37" s="39" t="s">
        <v>566</v>
      </c>
      <c r="B37" s="39" t="s">
        <v>99</v>
      </c>
      <c r="C37" s="39" t="s">
        <v>733</v>
      </c>
      <c r="D37" s="45">
        <v>46</v>
      </c>
      <c r="E37" s="41"/>
      <c r="F37" s="46">
        <v>54</v>
      </c>
    </row>
    <row r="38" spans="1:6" ht="16.5">
      <c r="A38" s="39" t="s">
        <v>566</v>
      </c>
      <c r="B38" s="39" t="s">
        <v>101</v>
      </c>
      <c r="C38" s="39" t="s">
        <v>565</v>
      </c>
      <c r="D38" s="45">
        <v>0</v>
      </c>
      <c r="E38" s="52" t="s">
        <v>809</v>
      </c>
      <c r="F38" s="41"/>
    </row>
    <row r="39" spans="1:6" ht="16.5">
      <c r="A39" s="39" t="s">
        <v>566</v>
      </c>
      <c r="B39" s="39" t="s">
        <v>104</v>
      </c>
      <c r="C39" s="39" t="s">
        <v>734</v>
      </c>
      <c r="D39" s="41"/>
      <c r="E39" s="53" t="s">
        <v>403</v>
      </c>
      <c r="F39" s="41"/>
    </row>
    <row r="40" spans="1:6" ht="16.5">
      <c r="A40" s="39" t="s">
        <v>566</v>
      </c>
      <c r="B40" s="39" t="s">
        <v>106</v>
      </c>
      <c r="C40" s="39" t="s">
        <v>735</v>
      </c>
      <c r="D40" s="45">
        <v>0</v>
      </c>
      <c r="E40" s="53" t="s">
        <v>812</v>
      </c>
      <c r="F40" s="41"/>
    </row>
    <row r="41" spans="1:6" ht="16.5">
      <c r="A41" s="39" t="s">
        <v>566</v>
      </c>
      <c r="B41" s="39" t="s">
        <v>108</v>
      </c>
      <c r="C41" s="39" t="s">
        <v>736</v>
      </c>
      <c r="D41" s="47">
        <v>78</v>
      </c>
      <c r="E41" s="41"/>
      <c r="F41" s="41"/>
    </row>
    <row r="42" spans="1:6" ht="16.5">
      <c r="A42" s="39" t="s">
        <v>566</v>
      </c>
      <c r="B42" s="39" t="s">
        <v>110</v>
      </c>
      <c r="C42" s="39" t="s">
        <v>737</v>
      </c>
      <c r="D42" s="45">
        <v>46</v>
      </c>
      <c r="E42" s="41"/>
      <c r="F42" s="41">
        <v>67</v>
      </c>
    </row>
    <row r="43" spans="1:6" ht="16.5">
      <c r="A43" s="39" t="s">
        <v>566</v>
      </c>
      <c r="B43" s="39" t="s">
        <v>112</v>
      </c>
      <c r="C43" s="39" t="s">
        <v>738</v>
      </c>
      <c r="D43" s="47">
        <v>76</v>
      </c>
      <c r="E43" s="41"/>
      <c r="F43" s="41"/>
    </row>
    <row r="44" spans="1:6" ht="16.5">
      <c r="A44" s="39" t="s">
        <v>566</v>
      </c>
      <c r="B44" s="39" t="s">
        <v>114</v>
      </c>
      <c r="C44" s="39" t="s">
        <v>739</v>
      </c>
      <c r="D44" s="47">
        <v>78</v>
      </c>
      <c r="E44" s="41"/>
      <c r="F44" s="41"/>
    </row>
    <row r="45" spans="1:6" ht="16.5">
      <c r="A45" s="39" t="s">
        <v>566</v>
      </c>
      <c r="B45" s="39" t="s">
        <v>116</v>
      </c>
      <c r="C45" s="39" t="s">
        <v>740</v>
      </c>
      <c r="D45" s="45">
        <v>49</v>
      </c>
      <c r="E45" s="41"/>
      <c r="F45" s="46">
        <v>35</v>
      </c>
    </row>
    <row r="46" spans="1:6" ht="16.5">
      <c r="A46" s="39" t="s">
        <v>566</v>
      </c>
      <c r="B46" s="39" t="s">
        <v>118</v>
      </c>
      <c r="C46" s="39" t="s">
        <v>741</v>
      </c>
      <c r="D46" s="45">
        <v>48</v>
      </c>
      <c r="E46" s="41"/>
      <c r="F46" s="41">
        <v>82</v>
      </c>
    </row>
    <row r="47" spans="1:6" ht="16.5">
      <c r="A47" s="39" t="s">
        <v>536</v>
      </c>
      <c r="B47" s="39" t="s">
        <v>122</v>
      </c>
      <c r="C47" s="39" t="s">
        <v>742</v>
      </c>
      <c r="D47" s="47">
        <v>70</v>
      </c>
      <c r="E47" s="41"/>
      <c r="F47" s="41"/>
    </row>
    <row r="48" spans="1:6" ht="16.5">
      <c r="A48" s="39" t="s">
        <v>536</v>
      </c>
      <c r="B48" s="39" t="s">
        <v>124</v>
      </c>
      <c r="C48" s="39" t="s">
        <v>743</v>
      </c>
      <c r="D48" s="41"/>
      <c r="E48" s="53" t="s">
        <v>403</v>
      </c>
      <c r="F48" s="48"/>
    </row>
    <row r="49" spans="1:6" ht="16.5">
      <c r="A49" s="39" t="s">
        <v>536</v>
      </c>
      <c r="B49" s="39" t="s">
        <v>126</v>
      </c>
      <c r="C49" s="39" t="s">
        <v>744</v>
      </c>
      <c r="D49" s="46">
        <v>0</v>
      </c>
      <c r="E49" s="53" t="s">
        <v>813</v>
      </c>
      <c r="F49" s="41"/>
    </row>
    <row r="50" spans="1:6" ht="16.5">
      <c r="A50" s="39" t="s">
        <v>536</v>
      </c>
      <c r="B50" s="39" t="s">
        <v>128</v>
      </c>
      <c r="C50" s="39" t="s">
        <v>745</v>
      </c>
      <c r="D50" s="49">
        <v>62</v>
      </c>
      <c r="E50" s="41"/>
      <c r="F50" s="41"/>
    </row>
    <row r="51" spans="1:6" ht="16.5">
      <c r="A51" s="39" t="s">
        <v>536</v>
      </c>
      <c r="B51" s="39" t="s">
        <v>130</v>
      </c>
      <c r="C51" s="39" t="s">
        <v>746</v>
      </c>
      <c r="D51" s="50"/>
      <c r="E51" s="53" t="s">
        <v>403</v>
      </c>
      <c r="F51" s="48"/>
    </row>
    <row r="52" spans="1:6" ht="16.5">
      <c r="A52" s="39" t="s">
        <v>536</v>
      </c>
      <c r="B52" s="39" t="s">
        <v>132</v>
      </c>
      <c r="C52" s="39" t="s">
        <v>747</v>
      </c>
      <c r="D52" s="44">
        <v>76</v>
      </c>
      <c r="E52" s="41"/>
      <c r="F52" s="41"/>
    </row>
    <row r="53" spans="1:6" ht="16.5">
      <c r="A53" s="39" t="s">
        <v>536</v>
      </c>
      <c r="B53" s="39" t="s">
        <v>134</v>
      </c>
      <c r="C53" s="39" t="s">
        <v>748</v>
      </c>
      <c r="D53" s="45">
        <v>42</v>
      </c>
      <c r="E53" s="41"/>
      <c r="F53" s="41"/>
    </row>
    <row r="54" spans="1:6" ht="16.5">
      <c r="A54" s="39" t="s">
        <v>536</v>
      </c>
      <c r="B54" s="39" t="s">
        <v>136</v>
      </c>
      <c r="C54" s="39" t="s">
        <v>749</v>
      </c>
      <c r="D54" s="45">
        <v>45</v>
      </c>
      <c r="E54" s="41"/>
      <c r="F54" s="46">
        <v>56</v>
      </c>
    </row>
    <row r="55" spans="1:6" ht="16.5">
      <c r="A55" s="39" t="s">
        <v>536</v>
      </c>
      <c r="B55" s="39" t="s">
        <v>139</v>
      </c>
      <c r="C55" s="39" t="s">
        <v>750</v>
      </c>
      <c r="D55" s="44">
        <v>61</v>
      </c>
      <c r="E55" s="41"/>
      <c r="F55" s="41"/>
    </row>
    <row r="56" spans="1:6" ht="16.5">
      <c r="A56" s="39" t="s">
        <v>536</v>
      </c>
      <c r="B56" s="39" t="s">
        <v>141</v>
      </c>
      <c r="C56" s="39" t="s">
        <v>538</v>
      </c>
      <c r="D56" s="44">
        <v>67</v>
      </c>
      <c r="E56" s="41"/>
      <c r="F56" s="41"/>
    </row>
    <row r="57" spans="1:6" ht="16.5">
      <c r="A57" s="39" t="s">
        <v>536</v>
      </c>
      <c r="B57" s="39" t="s">
        <v>144</v>
      </c>
      <c r="C57" s="39" t="s">
        <v>535</v>
      </c>
      <c r="D57" s="45">
        <v>0</v>
      </c>
      <c r="E57" s="52" t="s">
        <v>814</v>
      </c>
      <c r="F57" s="41"/>
    </row>
    <row r="58" spans="1:6" ht="16.5">
      <c r="A58" s="39" t="s">
        <v>531</v>
      </c>
      <c r="B58" s="39" t="s">
        <v>147</v>
      </c>
      <c r="C58" s="39" t="s">
        <v>533</v>
      </c>
      <c r="D58" s="45">
        <v>51</v>
      </c>
      <c r="E58" s="41"/>
      <c r="F58" s="46">
        <v>49</v>
      </c>
    </row>
    <row r="59" spans="1:6" ht="16.5">
      <c r="A59" s="39" t="s">
        <v>531</v>
      </c>
      <c r="B59" s="39" t="s">
        <v>150</v>
      </c>
      <c r="C59" s="39" t="s">
        <v>530</v>
      </c>
      <c r="D59" s="45">
        <v>33</v>
      </c>
      <c r="E59" s="41"/>
      <c r="F59" s="41">
        <v>61</v>
      </c>
    </row>
    <row r="60" spans="1:6" ht="16.5">
      <c r="A60" s="39" t="s">
        <v>526</v>
      </c>
      <c r="B60" s="39" t="s">
        <v>153</v>
      </c>
      <c r="C60" s="39" t="s">
        <v>527</v>
      </c>
      <c r="D60" s="44">
        <v>92</v>
      </c>
      <c r="E60" s="41"/>
      <c r="F60" s="41"/>
    </row>
    <row r="61" spans="1:6" ht="16.5">
      <c r="A61" s="39" t="s">
        <v>526</v>
      </c>
      <c r="B61" s="39" t="s">
        <v>155</v>
      </c>
      <c r="C61" s="39" t="s">
        <v>525</v>
      </c>
      <c r="D61" s="44">
        <v>84</v>
      </c>
      <c r="E61" s="41"/>
      <c r="F61" s="41"/>
    </row>
    <row r="62" spans="1:6" ht="16.5">
      <c r="A62" s="39" t="s">
        <v>523</v>
      </c>
      <c r="B62" s="39" t="s">
        <v>158</v>
      </c>
      <c r="C62" s="39" t="s">
        <v>522</v>
      </c>
      <c r="D62" s="45">
        <v>0</v>
      </c>
      <c r="E62" s="52" t="s">
        <v>815</v>
      </c>
      <c r="F62" s="41"/>
    </row>
    <row r="63" spans="1:6" ht="15.75">
      <c r="A63" s="41"/>
      <c r="B63" s="41"/>
      <c r="C63" s="41"/>
      <c r="D63" s="41"/>
      <c r="E63" s="41"/>
      <c r="F63" s="41"/>
    </row>
    <row r="64" spans="1:6" ht="16.5">
      <c r="A64" s="41"/>
      <c r="B64" s="41"/>
      <c r="C64" s="41" t="s">
        <v>656</v>
      </c>
      <c r="D64" s="41">
        <f>COUNT(D58:D61,D52:D56,D50,D41:D47,D35:D37,D26:D33,D22:D24,D19:D20,D17,D14:D15,D8:D10,D2:D6)</f>
        <v>44</v>
      </c>
      <c r="E64" s="41"/>
      <c r="F64" s="41"/>
    </row>
    <row r="65" spans="1:6" ht="16.5">
      <c r="A65" s="41"/>
      <c r="B65" s="41"/>
      <c r="C65" s="41" t="s">
        <v>816</v>
      </c>
      <c r="D65" s="41">
        <v>61.2</v>
      </c>
      <c r="E65" s="41"/>
      <c r="F65" s="41"/>
    </row>
  </sheetData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/>
  <dimension ref="A1:F85"/>
  <sheetViews>
    <sheetView topLeftCell="A58" workbookViewId="0">
      <selection activeCell="F81" sqref="F81"/>
    </sheetView>
  </sheetViews>
  <sheetFormatPr defaultColWidth="9" defaultRowHeight="12.75"/>
  <cols>
    <col min="1" max="1" width="10.125" style="43" customWidth="1"/>
    <col min="2" max="2" width="14.625" style="43" customWidth="1"/>
    <col min="3" max="3" width="8.625" style="43" customWidth="1"/>
    <col min="4" max="4" width="5.25" style="43" customWidth="1"/>
    <col min="5" max="5" width="5.75" style="43" customWidth="1"/>
    <col min="6" max="6" width="8.875" style="43" customWidth="1"/>
    <col min="7" max="16384" width="9" style="43"/>
  </cols>
  <sheetData>
    <row r="1" spans="1:6" ht="16.5">
      <c r="A1" s="40" t="s">
        <v>806</v>
      </c>
      <c r="B1" s="40" t="s">
        <v>642</v>
      </c>
      <c r="C1" s="40" t="s">
        <v>682</v>
      </c>
      <c r="D1" s="40" t="s">
        <v>683</v>
      </c>
      <c r="E1" s="41" t="s">
        <v>817</v>
      </c>
      <c r="F1" s="42" t="s">
        <v>685</v>
      </c>
    </row>
    <row r="2" spans="1:6" ht="16.5">
      <c r="A2" s="39" t="s">
        <v>516</v>
      </c>
      <c r="B2" s="39" t="s">
        <v>161</v>
      </c>
      <c r="C2" s="39" t="s">
        <v>520</v>
      </c>
      <c r="D2" s="44">
        <v>78</v>
      </c>
      <c r="E2" s="41"/>
      <c r="F2" s="41"/>
    </row>
    <row r="3" spans="1:6" ht="16.5">
      <c r="A3" s="39" t="s">
        <v>516</v>
      </c>
      <c r="B3" s="39" t="s">
        <v>163</v>
      </c>
      <c r="C3" s="39" t="s">
        <v>519</v>
      </c>
      <c r="D3" s="44">
        <v>85</v>
      </c>
      <c r="E3" s="41"/>
      <c r="F3" s="41"/>
    </row>
    <row r="4" spans="1:6" ht="16.5">
      <c r="A4" s="39" t="s">
        <v>516</v>
      </c>
      <c r="B4" s="39" t="s">
        <v>165</v>
      </c>
      <c r="C4" s="39" t="s">
        <v>517</v>
      </c>
      <c r="D4" s="44">
        <v>80</v>
      </c>
      <c r="E4" s="41"/>
      <c r="F4" s="41"/>
    </row>
    <row r="5" spans="1:6" ht="16.5">
      <c r="A5" s="39" t="s">
        <v>516</v>
      </c>
      <c r="B5" s="39" t="s">
        <v>167</v>
      </c>
      <c r="C5" s="39" t="s">
        <v>515</v>
      </c>
      <c r="D5" s="44">
        <v>80</v>
      </c>
      <c r="E5" s="41"/>
      <c r="F5" s="41"/>
    </row>
    <row r="6" spans="1:6" ht="16.5">
      <c r="A6" s="39" t="s">
        <v>509</v>
      </c>
      <c r="B6" s="39" t="s">
        <v>171</v>
      </c>
      <c r="C6" s="39" t="s">
        <v>514</v>
      </c>
      <c r="D6" s="44">
        <v>83</v>
      </c>
      <c r="E6" s="41"/>
      <c r="F6" s="41"/>
    </row>
    <row r="7" spans="1:6" ht="16.5">
      <c r="A7" s="39" t="s">
        <v>509</v>
      </c>
      <c r="B7" s="39" t="s">
        <v>174</v>
      </c>
      <c r="C7" s="39" t="s">
        <v>512</v>
      </c>
      <c r="D7" s="44">
        <v>86</v>
      </c>
      <c r="E7" s="41"/>
      <c r="F7" s="41"/>
    </row>
    <row r="8" spans="1:6" ht="16.5">
      <c r="A8" s="39" t="s">
        <v>509</v>
      </c>
      <c r="B8" s="39" t="s">
        <v>176</v>
      </c>
      <c r="C8" s="39" t="s">
        <v>511</v>
      </c>
      <c r="D8" s="45">
        <v>64</v>
      </c>
      <c r="E8" s="41"/>
      <c r="F8" s="41">
        <v>85</v>
      </c>
    </row>
    <row r="9" spans="1:6" ht="16.5">
      <c r="A9" s="39" t="s">
        <v>509</v>
      </c>
      <c r="B9" s="39" t="s">
        <v>178</v>
      </c>
      <c r="C9" s="39" t="s">
        <v>508</v>
      </c>
      <c r="D9" s="44">
        <v>100</v>
      </c>
      <c r="E9" s="41"/>
      <c r="F9" s="41"/>
    </row>
    <row r="10" spans="1:6" ht="16.5">
      <c r="A10" s="39" t="s">
        <v>504</v>
      </c>
      <c r="B10" s="39" t="s">
        <v>182</v>
      </c>
      <c r="C10" s="39" t="s">
        <v>507</v>
      </c>
      <c r="D10" s="44">
        <v>96</v>
      </c>
      <c r="E10" s="41"/>
      <c r="F10" s="41"/>
    </row>
    <row r="11" spans="1:6" ht="16.5">
      <c r="A11" s="39" t="s">
        <v>504</v>
      </c>
      <c r="B11" s="39" t="s">
        <v>184</v>
      </c>
      <c r="C11" s="39" t="s">
        <v>505</v>
      </c>
      <c r="D11" s="44">
        <v>82</v>
      </c>
      <c r="E11" s="41"/>
      <c r="F11" s="41"/>
    </row>
    <row r="12" spans="1:6" ht="16.5">
      <c r="A12" s="39" t="s">
        <v>504</v>
      </c>
      <c r="B12" s="39" t="s">
        <v>187</v>
      </c>
      <c r="C12" s="39" t="s">
        <v>503</v>
      </c>
      <c r="D12" s="44">
        <v>76</v>
      </c>
      <c r="E12" s="41"/>
      <c r="F12" s="41"/>
    </row>
    <row r="13" spans="1:6" ht="16.5">
      <c r="A13" s="39" t="s">
        <v>497</v>
      </c>
      <c r="B13" s="39" t="s">
        <v>191</v>
      </c>
      <c r="C13" s="39" t="s">
        <v>501</v>
      </c>
      <c r="D13" s="45">
        <v>51</v>
      </c>
      <c r="E13" s="41"/>
      <c r="F13" s="41"/>
    </row>
    <row r="14" spans="1:6" ht="16.5">
      <c r="A14" s="39" t="s">
        <v>497</v>
      </c>
      <c r="B14" s="39" t="s">
        <v>193</v>
      </c>
      <c r="C14" s="39" t="s">
        <v>499</v>
      </c>
      <c r="D14" s="45">
        <v>53</v>
      </c>
      <c r="E14" s="41"/>
      <c r="F14" s="41"/>
    </row>
    <row r="15" spans="1:6" ht="16.5">
      <c r="A15" s="39" t="s">
        <v>497</v>
      </c>
      <c r="B15" s="39" t="s">
        <v>195</v>
      </c>
      <c r="C15" s="39" t="s">
        <v>496</v>
      </c>
      <c r="D15" s="44">
        <v>91</v>
      </c>
      <c r="E15" s="41"/>
      <c r="F15" s="41"/>
    </row>
    <row r="16" spans="1:6" ht="16.5">
      <c r="A16" s="39" t="s">
        <v>487</v>
      </c>
      <c r="B16" s="39" t="s">
        <v>199</v>
      </c>
      <c r="C16" s="39" t="s">
        <v>495</v>
      </c>
      <c r="D16" s="45">
        <v>53</v>
      </c>
      <c r="E16" s="41"/>
      <c r="F16" s="41"/>
    </row>
    <row r="17" spans="1:6" ht="16.5">
      <c r="A17" s="39" t="s">
        <v>487</v>
      </c>
      <c r="B17" s="39" t="s">
        <v>201</v>
      </c>
      <c r="C17" s="39" t="s">
        <v>493</v>
      </c>
      <c r="D17" s="44">
        <v>100</v>
      </c>
      <c r="E17" s="41"/>
      <c r="F17" s="41"/>
    </row>
    <row r="18" spans="1:6" ht="16.5">
      <c r="A18" s="39" t="s">
        <v>487</v>
      </c>
      <c r="B18" s="39" t="s">
        <v>203</v>
      </c>
      <c r="C18" s="39" t="s">
        <v>491</v>
      </c>
      <c r="D18" s="45">
        <v>58</v>
      </c>
      <c r="E18" s="41"/>
      <c r="F18" s="41">
        <v>76</v>
      </c>
    </row>
    <row r="19" spans="1:6" ht="16.5">
      <c r="A19" s="39" t="s">
        <v>487</v>
      </c>
      <c r="B19" s="39" t="s">
        <v>206</v>
      </c>
      <c r="C19" s="39" t="s">
        <v>489</v>
      </c>
      <c r="D19" s="45">
        <v>51</v>
      </c>
      <c r="E19" s="41"/>
      <c r="F19" s="41"/>
    </row>
    <row r="20" spans="1:6" ht="16.5">
      <c r="A20" s="39" t="s">
        <v>487</v>
      </c>
      <c r="B20" s="39" t="s">
        <v>209</v>
      </c>
      <c r="C20" s="39" t="s">
        <v>486</v>
      </c>
      <c r="D20" s="44">
        <v>93</v>
      </c>
      <c r="E20" s="41"/>
      <c r="F20" s="41"/>
    </row>
    <row r="21" spans="1:6" ht="16.5">
      <c r="A21" s="39" t="s">
        <v>456</v>
      </c>
      <c r="B21" s="39" t="s">
        <v>212</v>
      </c>
      <c r="C21" s="39" t="s">
        <v>484</v>
      </c>
      <c r="D21" s="44">
        <v>100</v>
      </c>
      <c r="E21" s="41"/>
      <c r="F21" s="41"/>
    </row>
    <row r="22" spans="1:6" ht="16.5">
      <c r="A22" s="39" t="s">
        <v>456</v>
      </c>
      <c r="B22" s="39" t="s">
        <v>214</v>
      </c>
      <c r="C22" s="39" t="s">
        <v>483</v>
      </c>
      <c r="D22" s="44">
        <v>83</v>
      </c>
      <c r="E22" s="41"/>
      <c r="F22" s="41"/>
    </row>
    <row r="23" spans="1:6" ht="16.5">
      <c r="A23" s="39" t="s">
        <v>456</v>
      </c>
      <c r="B23" s="39" t="s">
        <v>216</v>
      </c>
      <c r="C23" s="39" t="s">
        <v>482</v>
      </c>
      <c r="D23" s="45">
        <v>67</v>
      </c>
      <c r="E23" s="41"/>
      <c r="F23" s="41"/>
    </row>
    <row r="24" spans="1:6" ht="16.5">
      <c r="A24" s="39" t="s">
        <v>456</v>
      </c>
      <c r="B24" s="39" t="s">
        <v>218</v>
      </c>
      <c r="C24" s="39" t="s">
        <v>480</v>
      </c>
      <c r="D24" s="44">
        <v>92</v>
      </c>
      <c r="E24" s="41"/>
      <c r="F24" s="41"/>
    </row>
    <row r="25" spans="1:6" ht="16.5">
      <c r="A25" s="39" t="s">
        <v>456</v>
      </c>
      <c r="B25" s="39" t="s">
        <v>220</v>
      </c>
      <c r="C25" s="39" t="s">
        <v>479</v>
      </c>
      <c r="D25" s="45">
        <v>68</v>
      </c>
      <c r="E25" s="41"/>
      <c r="F25" s="41">
        <v>92</v>
      </c>
    </row>
    <row r="26" spans="1:6" ht="16.5">
      <c r="A26" s="39" t="s">
        <v>456</v>
      </c>
      <c r="B26" s="39" t="s">
        <v>223</v>
      </c>
      <c r="C26" s="39" t="s">
        <v>477</v>
      </c>
      <c r="D26" s="44">
        <v>75</v>
      </c>
      <c r="E26" s="41"/>
      <c r="F26" s="41"/>
    </row>
    <row r="27" spans="1:6" ht="16.5">
      <c r="A27" s="39" t="s">
        <v>456</v>
      </c>
      <c r="B27" s="39" t="s">
        <v>226</v>
      </c>
      <c r="C27" s="39" t="s">
        <v>475</v>
      </c>
      <c r="D27" s="45">
        <v>64</v>
      </c>
      <c r="E27" s="41"/>
      <c r="F27" s="41">
        <v>90</v>
      </c>
    </row>
    <row r="28" spans="1:6" ht="16.5">
      <c r="A28" s="39" t="s">
        <v>456</v>
      </c>
      <c r="B28" s="39" t="s">
        <v>229</v>
      </c>
      <c r="C28" s="39" t="s">
        <v>472</v>
      </c>
      <c r="D28" s="44">
        <v>100</v>
      </c>
      <c r="E28" s="41"/>
      <c r="F28" s="41"/>
    </row>
    <row r="29" spans="1:6" ht="16.5">
      <c r="A29" s="39" t="s">
        <v>456</v>
      </c>
      <c r="B29" s="39" t="s">
        <v>231</v>
      </c>
      <c r="C29" s="39" t="s">
        <v>470</v>
      </c>
      <c r="D29" s="44">
        <v>80</v>
      </c>
      <c r="E29" s="41"/>
      <c r="F29" s="41"/>
    </row>
    <row r="30" spans="1:6" ht="16.5">
      <c r="A30" s="39" t="s">
        <v>456</v>
      </c>
      <c r="B30" s="39" t="s">
        <v>233</v>
      </c>
      <c r="C30" s="39" t="s">
        <v>469</v>
      </c>
      <c r="D30" s="45">
        <v>0</v>
      </c>
      <c r="E30" s="52" t="s">
        <v>818</v>
      </c>
      <c r="F30" s="41"/>
    </row>
    <row r="31" spans="1:6" ht="16.5">
      <c r="A31" s="39" t="s">
        <v>456</v>
      </c>
      <c r="B31" s="39" t="s">
        <v>235</v>
      </c>
      <c r="C31" s="39" t="s">
        <v>467</v>
      </c>
      <c r="D31" s="44">
        <v>72</v>
      </c>
      <c r="E31" s="41"/>
      <c r="F31" s="41"/>
    </row>
    <row r="32" spans="1:6" ht="16.5">
      <c r="A32" s="39" t="s">
        <v>456</v>
      </c>
      <c r="B32" s="39" t="s">
        <v>237</v>
      </c>
      <c r="C32" s="39" t="s">
        <v>751</v>
      </c>
      <c r="D32" s="45">
        <v>53</v>
      </c>
      <c r="E32" s="41"/>
      <c r="F32" s="41"/>
    </row>
    <row r="33" spans="1:6" ht="16.5">
      <c r="A33" s="39" t="s">
        <v>456</v>
      </c>
      <c r="B33" s="39" t="s">
        <v>239</v>
      </c>
      <c r="C33" s="39" t="s">
        <v>752</v>
      </c>
      <c r="D33" s="44">
        <v>83</v>
      </c>
      <c r="E33" s="41"/>
      <c r="F33" s="41"/>
    </row>
    <row r="34" spans="1:6" ht="16.5">
      <c r="A34" s="39" t="s">
        <v>456</v>
      </c>
      <c r="B34" s="39" t="s">
        <v>241</v>
      </c>
      <c r="C34" s="39" t="s">
        <v>753</v>
      </c>
      <c r="D34" s="49">
        <v>89</v>
      </c>
      <c r="E34" s="41"/>
      <c r="F34" s="41"/>
    </row>
    <row r="35" spans="1:6" ht="16.5">
      <c r="A35" s="39" t="s">
        <v>456</v>
      </c>
      <c r="B35" s="39" t="s">
        <v>243</v>
      </c>
      <c r="C35" s="39" t="s">
        <v>754</v>
      </c>
      <c r="D35" s="45">
        <v>39</v>
      </c>
      <c r="E35" s="41"/>
      <c r="F35" s="42">
        <v>84</v>
      </c>
    </row>
    <row r="36" spans="1:6" ht="16.5">
      <c r="A36" s="39" t="s">
        <v>456</v>
      </c>
      <c r="B36" s="39" t="s">
        <v>245</v>
      </c>
      <c r="C36" s="39" t="s">
        <v>755</v>
      </c>
      <c r="D36" s="45">
        <v>39</v>
      </c>
      <c r="E36" s="41"/>
      <c r="F36" s="46">
        <v>67</v>
      </c>
    </row>
    <row r="37" spans="1:6" ht="16.5">
      <c r="A37" s="39" t="s">
        <v>456</v>
      </c>
      <c r="B37" s="39" t="s">
        <v>247</v>
      </c>
      <c r="C37" s="39" t="s">
        <v>756</v>
      </c>
      <c r="D37" s="45">
        <v>54</v>
      </c>
      <c r="E37" s="41"/>
      <c r="F37" s="41">
        <v>75</v>
      </c>
    </row>
    <row r="38" spans="1:6" ht="16.5">
      <c r="A38" s="39" t="s">
        <v>456</v>
      </c>
      <c r="B38" s="39" t="s">
        <v>250</v>
      </c>
      <c r="C38" s="39" t="s">
        <v>455</v>
      </c>
      <c r="D38" s="45">
        <v>65</v>
      </c>
      <c r="E38" s="41"/>
      <c r="F38" s="41" t="s">
        <v>819</v>
      </c>
    </row>
    <row r="39" spans="1:6" ht="16.5">
      <c r="A39" s="39" t="s">
        <v>456</v>
      </c>
      <c r="B39" s="39" t="s">
        <v>253</v>
      </c>
      <c r="C39" s="39" t="s">
        <v>757</v>
      </c>
      <c r="D39" s="44">
        <v>76</v>
      </c>
      <c r="E39" s="41"/>
      <c r="F39" s="41"/>
    </row>
    <row r="40" spans="1:6" ht="16.5">
      <c r="A40" s="39" t="s">
        <v>456</v>
      </c>
      <c r="B40" s="39" t="s">
        <v>256</v>
      </c>
      <c r="C40" s="39" t="s">
        <v>758</v>
      </c>
      <c r="D40" s="45">
        <v>41</v>
      </c>
      <c r="E40" s="41"/>
      <c r="F40" s="41"/>
    </row>
    <row r="41" spans="1:6" ht="16.5">
      <c r="A41" s="39" t="s">
        <v>456</v>
      </c>
      <c r="B41" s="39" t="s">
        <v>258</v>
      </c>
      <c r="C41" s="39" t="s">
        <v>759</v>
      </c>
      <c r="D41" s="44">
        <v>90</v>
      </c>
      <c r="E41" s="41"/>
      <c r="F41" s="41"/>
    </row>
    <row r="42" spans="1:6" ht="16.5">
      <c r="A42" s="39" t="s">
        <v>456</v>
      </c>
      <c r="B42" s="39" t="s">
        <v>261</v>
      </c>
      <c r="C42" s="39" t="s">
        <v>760</v>
      </c>
      <c r="D42" s="45">
        <v>37</v>
      </c>
      <c r="E42" s="41"/>
      <c r="F42" s="41"/>
    </row>
    <row r="43" spans="1:6" ht="16.5">
      <c r="A43" s="39" t="s">
        <v>456</v>
      </c>
      <c r="B43" s="39" t="s">
        <v>263</v>
      </c>
      <c r="C43" s="39" t="s">
        <v>761</v>
      </c>
      <c r="D43" s="44">
        <v>100</v>
      </c>
      <c r="E43" s="41"/>
      <c r="F43" s="41"/>
    </row>
    <row r="44" spans="1:6" ht="16.5">
      <c r="A44" s="39" t="s">
        <v>456</v>
      </c>
      <c r="B44" s="39" t="s">
        <v>265</v>
      </c>
      <c r="C44" s="39" t="s">
        <v>762</v>
      </c>
      <c r="D44" s="44">
        <v>91</v>
      </c>
      <c r="E44" s="41"/>
      <c r="F44" s="41"/>
    </row>
    <row r="45" spans="1:6" ht="16.5">
      <c r="A45" s="39" t="s">
        <v>456</v>
      </c>
      <c r="B45" s="39" t="s">
        <v>267</v>
      </c>
      <c r="C45" s="39" t="s">
        <v>763</v>
      </c>
      <c r="D45" s="44">
        <v>88</v>
      </c>
      <c r="E45" s="41"/>
      <c r="F45" s="41"/>
    </row>
    <row r="46" spans="1:6" ht="16.5">
      <c r="A46" s="39" t="s">
        <v>456</v>
      </c>
      <c r="B46" s="39" t="s">
        <v>269</v>
      </c>
      <c r="C46" s="39" t="s">
        <v>764</v>
      </c>
      <c r="D46" s="44">
        <v>80</v>
      </c>
      <c r="E46" s="41"/>
      <c r="F46" s="41"/>
    </row>
    <row r="47" spans="1:6" ht="16.5">
      <c r="A47" s="39" t="s">
        <v>456</v>
      </c>
      <c r="B47" s="39" t="s">
        <v>271</v>
      </c>
      <c r="C47" s="39" t="s">
        <v>765</v>
      </c>
      <c r="D47" s="45">
        <v>66</v>
      </c>
      <c r="E47" s="41"/>
      <c r="F47" s="41"/>
    </row>
    <row r="48" spans="1:6" ht="16.5">
      <c r="A48" s="39" t="s">
        <v>456</v>
      </c>
      <c r="B48" s="39" t="s">
        <v>273</v>
      </c>
      <c r="C48" s="39" t="s">
        <v>766</v>
      </c>
      <c r="D48" s="44">
        <v>90</v>
      </c>
      <c r="E48" s="41"/>
      <c r="F48" s="41"/>
    </row>
    <row r="49" spans="1:6" ht="16.5">
      <c r="A49" s="39" t="s">
        <v>456</v>
      </c>
      <c r="B49" s="39" t="s">
        <v>275</v>
      </c>
      <c r="C49" s="39" t="s">
        <v>767</v>
      </c>
      <c r="D49" s="44">
        <v>81</v>
      </c>
      <c r="E49" s="41"/>
      <c r="F49" s="41"/>
    </row>
    <row r="50" spans="1:6" ht="16.5">
      <c r="A50" s="39" t="s">
        <v>456</v>
      </c>
      <c r="B50" s="39" t="s">
        <v>277</v>
      </c>
      <c r="C50" s="39" t="s">
        <v>768</v>
      </c>
      <c r="D50" s="44">
        <v>100</v>
      </c>
      <c r="E50" s="41"/>
      <c r="F50" s="41"/>
    </row>
    <row r="51" spans="1:6" ht="16.5">
      <c r="A51" s="39" t="s">
        <v>456</v>
      </c>
      <c r="B51" s="39" t="s">
        <v>279</v>
      </c>
      <c r="C51" s="39" t="s">
        <v>769</v>
      </c>
      <c r="D51" s="45">
        <v>48</v>
      </c>
      <c r="E51" s="41"/>
      <c r="F51" s="41"/>
    </row>
    <row r="52" spans="1:6" ht="16.5">
      <c r="A52" s="39" t="s">
        <v>456</v>
      </c>
      <c r="B52" s="39" t="s">
        <v>281</v>
      </c>
      <c r="C52" s="39" t="s">
        <v>770</v>
      </c>
      <c r="D52" s="45">
        <v>69</v>
      </c>
      <c r="E52" s="41"/>
      <c r="F52" s="41">
        <v>92</v>
      </c>
    </row>
    <row r="53" spans="1:6" ht="16.5">
      <c r="A53" s="39" t="s">
        <v>456</v>
      </c>
      <c r="B53" s="39" t="s">
        <v>283</v>
      </c>
      <c r="C53" s="39" t="s">
        <v>771</v>
      </c>
      <c r="D53" s="44">
        <v>100</v>
      </c>
      <c r="E53" s="41"/>
      <c r="F53" s="41"/>
    </row>
    <row r="54" spans="1:6" ht="16.5">
      <c r="A54" s="39" t="s">
        <v>772</v>
      </c>
      <c r="B54" s="39" t="s">
        <v>286</v>
      </c>
      <c r="C54" s="39" t="s">
        <v>773</v>
      </c>
      <c r="D54" s="44">
        <v>81</v>
      </c>
      <c r="E54" s="41"/>
      <c r="F54" s="41"/>
    </row>
    <row r="55" spans="1:6" ht="16.5">
      <c r="A55" s="39" t="s">
        <v>772</v>
      </c>
      <c r="B55" s="39" t="s">
        <v>288</v>
      </c>
      <c r="C55" s="39" t="s">
        <v>774</v>
      </c>
      <c r="D55" s="45">
        <v>52</v>
      </c>
      <c r="E55" s="41"/>
      <c r="F55" s="41">
        <v>77</v>
      </c>
    </row>
    <row r="56" spans="1:6" ht="16.5">
      <c r="A56" s="39" t="s">
        <v>772</v>
      </c>
      <c r="B56" s="39" t="s">
        <v>290</v>
      </c>
      <c r="C56" s="39" t="s">
        <v>775</v>
      </c>
      <c r="D56" s="45">
        <v>35</v>
      </c>
      <c r="E56" s="41"/>
      <c r="F56" s="42">
        <v>76</v>
      </c>
    </row>
    <row r="57" spans="1:6" ht="16.5">
      <c r="A57" s="39" t="s">
        <v>772</v>
      </c>
      <c r="B57" s="39" t="s">
        <v>293</v>
      </c>
      <c r="C57" s="39" t="s">
        <v>776</v>
      </c>
      <c r="D57" s="45">
        <v>54</v>
      </c>
      <c r="E57" s="41"/>
      <c r="F57" s="41"/>
    </row>
    <row r="58" spans="1:6" ht="16.5">
      <c r="A58" s="39" t="s">
        <v>772</v>
      </c>
      <c r="B58" s="39" t="s">
        <v>296</v>
      </c>
      <c r="C58" s="39" t="s">
        <v>777</v>
      </c>
      <c r="D58" s="45">
        <v>21</v>
      </c>
      <c r="E58" s="41"/>
      <c r="F58" s="41"/>
    </row>
    <row r="59" spans="1:6" ht="16.5">
      <c r="A59" s="39" t="s">
        <v>772</v>
      </c>
      <c r="B59" s="39" t="s">
        <v>298</v>
      </c>
      <c r="C59" s="39" t="s">
        <v>778</v>
      </c>
      <c r="D59" s="44">
        <v>72</v>
      </c>
      <c r="E59" s="41"/>
      <c r="F59" s="41"/>
    </row>
    <row r="60" spans="1:6" ht="16.5">
      <c r="A60" s="39" t="s">
        <v>772</v>
      </c>
      <c r="B60" s="39" t="s">
        <v>301</v>
      </c>
      <c r="C60" s="39" t="s">
        <v>779</v>
      </c>
      <c r="D60" s="41"/>
      <c r="E60" s="53" t="s">
        <v>403</v>
      </c>
      <c r="F60" s="41"/>
    </row>
    <row r="61" spans="1:6" ht="16.5">
      <c r="A61" s="39" t="s">
        <v>772</v>
      </c>
      <c r="B61" s="39" t="s">
        <v>303</v>
      </c>
      <c r="C61" s="39" t="s">
        <v>780</v>
      </c>
      <c r="D61" s="44">
        <v>90</v>
      </c>
      <c r="E61" s="41"/>
      <c r="F61" s="41"/>
    </row>
    <row r="62" spans="1:6" ht="16.5">
      <c r="A62" s="39" t="s">
        <v>772</v>
      </c>
      <c r="B62" s="39" t="s">
        <v>305</v>
      </c>
      <c r="C62" s="39" t="s">
        <v>781</v>
      </c>
      <c r="D62" s="49">
        <v>72</v>
      </c>
      <c r="E62" s="41"/>
      <c r="F62" s="41">
        <v>96</v>
      </c>
    </row>
    <row r="63" spans="1:6" ht="16.5">
      <c r="A63" s="39" t="s">
        <v>772</v>
      </c>
      <c r="B63" s="39" t="s">
        <v>307</v>
      </c>
      <c r="C63" s="39" t="s">
        <v>782</v>
      </c>
      <c r="D63" s="45">
        <v>67</v>
      </c>
      <c r="E63" s="41"/>
      <c r="F63" s="41"/>
    </row>
    <row r="64" spans="1:6" ht="16.5">
      <c r="A64" s="39" t="s">
        <v>772</v>
      </c>
      <c r="B64" s="39" t="s">
        <v>310</v>
      </c>
      <c r="C64" s="39" t="s">
        <v>783</v>
      </c>
      <c r="D64" s="45">
        <v>58</v>
      </c>
      <c r="E64" s="41"/>
      <c r="F64" s="41">
        <v>78</v>
      </c>
    </row>
    <row r="65" spans="1:6" ht="16.5">
      <c r="A65" s="39" t="s">
        <v>772</v>
      </c>
      <c r="B65" s="39" t="s">
        <v>312</v>
      </c>
      <c r="C65" s="39" t="s">
        <v>784</v>
      </c>
      <c r="D65" s="44">
        <v>80</v>
      </c>
      <c r="E65" s="41"/>
      <c r="F65" s="41"/>
    </row>
    <row r="66" spans="1:6" ht="16.5">
      <c r="A66" s="39" t="s">
        <v>772</v>
      </c>
      <c r="B66" s="39" t="s">
        <v>314</v>
      </c>
      <c r="C66" s="39" t="s">
        <v>785</v>
      </c>
      <c r="D66" s="45">
        <v>61</v>
      </c>
      <c r="E66" s="41"/>
      <c r="F66" s="41">
        <v>89</v>
      </c>
    </row>
    <row r="67" spans="1:6" ht="16.5">
      <c r="A67" s="39" t="s">
        <v>772</v>
      </c>
      <c r="B67" s="39" t="s">
        <v>316</v>
      </c>
      <c r="C67" s="39" t="s">
        <v>786</v>
      </c>
      <c r="D67" s="44">
        <v>90</v>
      </c>
      <c r="E67" s="41"/>
      <c r="F67" s="41"/>
    </row>
    <row r="68" spans="1:6" ht="16.5">
      <c r="A68" s="39" t="s">
        <v>772</v>
      </c>
      <c r="B68" s="39" t="s">
        <v>318</v>
      </c>
      <c r="C68" s="39" t="s">
        <v>787</v>
      </c>
      <c r="D68" s="44">
        <v>70</v>
      </c>
      <c r="E68" s="41"/>
      <c r="F68" s="41">
        <v>97</v>
      </c>
    </row>
    <row r="69" spans="1:6" ht="16.5">
      <c r="A69" s="39" t="s">
        <v>788</v>
      </c>
      <c r="B69" s="39" t="s">
        <v>321</v>
      </c>
      <c r="C69" s="39" t="s">
        <v>789</v>
      </c>
      <c r="D69" s="41"/>
      <c r="E69" s="53" t="s">
        <v>403</v>
      </c>
      <c r="F69" s="41"/>
    </row>
    <row r="70" spans="1:6" ht="16.5">
      <c r="A70" s="39" t="s">
        <v>399</v>
      </c>
      <c r="B70" s="39" t="s">
        <v>324</v>
      </c>
      <c r="C70" s="39" t="s">
        <v>790</v>
      </c>
      <c r="D70" s="45">
        <v>66</v>
      </c>
      <c r="E70" s="41"/>
      <c r="F70" s="46">
        <v>66</v>
      </c>
    </row>
    <row r="71" spans="1:6" ht="16.5">
      <c r="A71" s="39" t="s">
        <v>399</v>
      </c>
      <c r="B71" s="39" t="s">
        <v>327</v>
      </c>
      <c r="C71" s="39" t="s">
        <v>791</v>
      </c>
      <c r="D71" s="44">
        <v>86</v>
      </c>
      <c r="E71" s="41"/>
      <c r="F71" s="41"/>
    </row>
    <row r="72" spans="1:6" ht="16.5">
      <c r="A72" s="39" t="s">
        <v>399</v>
      </c>
      <c r="B72" s="39" t="s">
        <v>330</v>
      </c>
      <c r="C72" s="39" t="s">
        <v>398</v>
      </c>
      <c r="D72" s="45">
        <v>0</v>
      </c>
      <c r="E72" s="52" t="s">
        <v>820</v>
      </c>
      <c r="F72" s="41"/>
    </row>
    <row r="73" spans="1:6" ht="16.5">
      <c r="A73" s="39" t="s">
        <v>399</v>
      </c>
      <c r="B73" s="39" t="s">
        <v>332</v>
      </c>
      <c r="C73" s="39" t="s">
        <v>792</v>
      </c>
      <c r="D73" s="44">
        <v>78</v>
      </c>
      <c r="E73" s="41"/>
      <c r="F73" s="41"/>
    </row>
    <row r="74" spans="1:6" ht="16.5">
      <c r="A74" s="39" t="s">
        <v>793</v>
      </c>
      <c r="B74" s="39" t="s">
        <v>336</v>
      </c>
      <c r="C74" s="39" t="s">
        <v>794</v>
      </c>
      <c r="D74" s="44">
        <v>88</v>
      </c>
      <c r="E74" s="41"/>
      <c r="F74" s="41"/>
    </row>
    <row r="75" spans="1:6" ht="16.5">
      <c r="A75" s="39" t="s">
        <v>793</v>
      </c>
      <c r="B75" s="39" t="s">
        <v>339</v>
      </c>
      <c r="C75" s="39" t="s">
        <v>795</v>
      </c>
      <c r="D75" s="44">
        <v>78</v>
      </c>
      <c r="E75" s="41"/>
      <c r="F75" s="41"/>
    </row>
    <row r="76" spans="1:6" ht="16.5">
      <c r="A76" s="39" t="s">
        <v>793</v>
      </c>
      <c r="B76" s="39" t="s">
        <v>342</v>
      </c>
      <c r="C76" s="39" t="s">
        <v>796</v>
      </c>
      <c r="D76" s="44">
        <v>84</v>
      </c>
      <c r="E76" s="41"/>
      <c r="F76" s="41"/>
    </row>
    <row r="77" spans="1:6" ht="16.5">
      <c r="A77" s="39" t="s">
        <v>793</v>
      </c>
      <c r="B77" s="39" t="s">
        <v>344</v>
      </c>
      <c r="C77" s="39" t="s">
        <v>797</v>
      </c>
      <c r="D77" s="45">
        <v>65</v>
      </c>
      <c r="E77" s="41"/>
      <c r="F77" s="41"/>
    </row>
    <row r="78" spans="1:6" ht="16.5">
      <c r="A78" s="39" t="s">
        <v>793</v>
      </c>
      <c r="B78" s="39" t="s">
        <v>346</v>
      </c>
      <c r="C78" s="39" t="s">
        <v>798</v>
      </c>
      <c r="D78" s="45">
        <v>66</v>
      </c>
      <c r="E78" s="41"/>
      <c r="F78" s="46">
        <v>62</v>
      </c>
    </row>
    <row r="79" spans="1:6" ht="16.5">
      <c r="A79" s="39" t="s">
        <v>793</v>
      </c>
      <c r="B79" s="39" t="s">
        <v>349</v>
      </c>
      <c r="C79" s="39" t="s">
        <v>799</v>
      </c>
      <c r="D79" s="44">
        <v>83</v>
      </c>
      <c r="E79" s="41"/>
      <c r="F79" s="41"/>
    </row>
    <row r="80" spans="1:6" ht="16.5">
      <c r="A80" s="39" t="s">
        <v>800</v>
      </c>
      <c r="B80" s="39" t="s">
        <v>352</v>
      </c>
      <c r="C80" s="39" t="s">
        <v>801</v>
      </c>
      <c r="D80" s="45">
        <v>65</v>
      </c>
      <c r="E80" s="41"/>
      <c r="F80" s="46">
        <v>64</v>
      </c>
    </row>
    <row r="81" spans="1:6" ht="16.5">
      <c r="A81" s="39" t="s">
        <v>802</v>
      </c>
      <c r="B81" s="39" t="s">
        <v>356</v>
      </c>
      <c r="C81" s="39" t="s">
        <v>803</v>
      </c>
      <c r="D81" s="45">
        <v>66</v>
      </c>
      <c r="E81" s="41"/>
      <c r="F81" s="41">
        <v>96</v>
      </c>
    </row>
    <row r="82" spans="1:6" ht="15.75">
      <c r="A82" s="41"/>
      <c r="B82" s="41"/>
      <c r="C82" s="41"/>
      <c r="D82" s="41"/>
      <c r="E82" s="41"/>
      <c r="F82" s="41"/>
    </row>
    <row r="83" spans="1:6" ht="16.5">
      <c r="A83" s="41"/>
      <c r="B83" s="41"/>
      <c r="C83" s="41" t="s">
        <v>821</v>
      </c>
      <c r="D83" s="41">
        <f>COUNT(D73:D81,D70:D71,D61:D68,D31:D59,D2:D29)</f>
        <v>76</v>
      </c>
      <c r="E83" s="41"/>
      <c r="F83" s="41"/>
    </row>
    <row r="84" spans="1:6" ht="16.5">
      <c r="A84" s="41"/>
      <c r="B84" s="41"/>
      <c r="C84" s="41" t="s">
        <v>822</v>
      </c>
      <c r="D84" s="41">
        <v>73.3</v>
      </c>
      <c r="E84" s="41"/>
      <c r="F84" s="41"/>
    </row>
    <row r="85" spans="1:6" ht="15.75">
      <c r="A85" s="41"/>
      <c r="B85" s="41"/>
      <c r="C85" s="41"/>
      <c r="D85" s="41"/>
      <c r="E85" s="41"/>
      <c r="F85" s="41"/>
    </row>
  </sheetData>
  <phoneticPr fontId="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/>
  <dimension ref="A1:C990"/>
  <sheetViews>
    <sheetView topLeftCell="A88" workbookViewId="0">
      <selection activeCell="C124" sqref="C1:C1048576"/>
    </sheetView>
  </sheetViews>
  <sheetFormatPr defaultColWidth="12.625" defaultRowHeight="15.75" customHeight="1"/>
  <cols>
    <col min="1" max="1" width="8.75" style="61" customWidth="1"/>
    <col min="2" max="2" width="20.25" style="61" bestFit="1" customWidth="1"/>
    <col min="3" max="3" width="14.125" style="61" bestFit="1" customWidth="1"/>
    <col min="4" max="16384" width="12.625" style="43"/>
  </cols>
  <sheetData>
    <row r="1" spans="1:3" ht="16.5">
      <c r="A1" s="54" t="s">
        <v>0</v>
      </c>
      <c r="B1" s="54" t="s">
        <v>1</v>
      </c>
      <c r="C1" s="55" t="s">
        <v>824</v>
      </c>
    </row>
    <row r="2" spans="1:3" ht="16.5">
      <c r="A2" s="54" t="s">
        <v>5</v>
      </c>
      <c r="B2" s="54" t="s">
        <v>6</v>
      </c>
      <c r="C2" s="64">
        <f>總成績!H2</f>
        <v>75</v>
      </c>
    </row>
    <row r="3" spans="1:3" ht="16.5">
      <c r="A3" s="54" t="s">
        <v>8</v>
      </c>
      <c r="B3" s="54" t="s">
        <v>9</v>
      </c>
      <c r="C3" s="64">
        <f>總成績!H3</f>
        <v>91</v>
      </c>
    </row>
    <row r="4" spans="1:3" ht="16.5">
      <c r="A4" s="54" t="s">
        <v>11</v>
      </c>
      <c r="B4" s="54" t="s">
        <v>12</v>
      </c>
      <c r="C4" s="64">
        <f>總成績!H4</f>
        <v>89</v>
      </c>
    </row>
    <row r="5" spans="1:3" ht="16.5">
      <c r="A5" s="54" t="s">
        <v>11</v>
      </c>
      <c r="B5" s="54" t="s">
        <v>14</v>
      </c>
      <c r="C5" s="64">
        <f>總成績!H5</f>
        <v>75</v>
      </c>
    </row>
    <row r="6" spans="1:3" ht="16.5">
      <c r="A6" s="54" t="s">
        <v>11</v>
      </c>
      <c r="B6" s="54" t="s">
        <v>16</v>
      </c>
      <c r="C6" s="64">
        <f>總成績!H6</f>
        <v>41</v>
      </c>
    </row>
    <row r="7" spans="1:3" ht="16.5">
      <c r="A7" s="54" t="s">
        <v>19</v>
      </c>
      <c r="B7" s="54" t="s">
        <v>20</v>
      </c>
      <c r="C7" s="64">
        <f>總成績!H7</f>
        <v>0</v>
      </c>
    </row>
    <row r="8" spans="1:3" ht="16.5">
      <c r="A8" s="54" t="s">
        <v>23</v>
      </c>
      <c r="B8" s="54" t="s">
        <v>24</v>
      </c>
      <c r="C8" s="64">
        <f>總成績!H8</f>
        <v>60</v>
      </c>
    </row>
    <row r="9" spans="1:3" ht="16.5">
      <c r="A9" s="54" t="s">
        <v>27</v>
      </c>
      <c r="B9" s="54" t="s">
        <v>28</v>
      </c>
      <c r="C9" s="64">
        <f>總成績!H9</f>
        <v>22</v>
      </c>
    </row>
    <row r="10" spans="1:3" ht="16.5">
      <c r="A10" s="54" t="s">
        <v>30</v>
      </c>
      <c r="B10" s="54" t="s">
        <v>31</v>
      </c>
      <c r="C10" s="64">
        <f>總成績!H10</f>
        <v>43</v>
      </c>
    </row>
    <row r="11" spans="1:3" ht="16.5">
      <c r="A11" s="54" t="s">
        <v>33</v>
      </c>
      <c r="B11" s="54" t="s">
        <v>34</v>
      </c>
      <c r="C11" s="64">
        <f>總成績!H11</f>
        <v>0</v>
      </c>
    </row>
    <row r="12" spans="1:3" ht="16.5">
      <c r="A12" s="54" t="s">
        <v>36</v>
      </c>
      <c r="B12" s="54" t="s">
        <v>39</v>
      </c>
      <c r="C12" s="64">
        <f>總成績!H12</f>
        <v>0</v>
      </c>
    </row>
    <row r="13" spans="1:3" ht="16.5">
      <c r="A13" s="54" t="s">
        <v>36</v>
      </c>
      <c r="B13" s="54" t="s">
        <v>41</v>
      </c>
      <c r="C13" s="64">
        <f>總成績!H13</f>
        <v>0</v>
      </c>
    </row>
    <row r="14" spans="1:3" ht="16.5">
      <c r="A14" s="54" t="s">
        <v>36</v>
      </c>
      <c r="B14" s="54" t="s">
        <v>43</v>
      </c>
      <c r="C14" s="64">
        <f>總成績!H14</f>
        <v>48</v>
      </c>
    </row>
    <row r="15" spans="1:3" ht="16.5">
      <c r="A15" s="54" t="s">
        <v>36</v>
      </c>
      <c r="B15" s="54" t="s">
        <v>45</v>
      </c>
      <c r="C15" s="64">
        <f>總成績!H15</f>
        <v>0</v>
      </c>
    </row>
    <row r="16" spans="1:3" ht="16.5">
      <c r="A16" s="54" t="s">
        <v>36</v>
      </c>
      <c r="B16" s="54" t="s">
        <v>47</v>
      </c>
      <c r="C16" s="64">
        <f>總成績!H16</f>
        <v>0</v>
      </c>
    </row>
    <row r="17" spans="1:3" ht="16.5">
      <c r="A17" s="54" t="s">
        <v>36</v>
      </c>
      <c r="B17" s="54" t="s">
        <v>51</v>
      </c>
      <c r="C17" s="64">
        <f>總成績!H17</f>
        <v>47</v>
      </c>
    </row>
    <row r="18" spans="1:3" ht="16.5">
      <c r="A18" s="54" t="s">
        <v>36</v>
      </c>
      <c r="B18" s="54" t="s">
        <v>54</v>
      </c>
      <c r="C18" s="64">
        <f>總成績!H18</f>
        <v>0</v>
      </c>
    </row>
    <row r="19" spans="1:3" ht="16.5">
      <c r="A19" s="54" t="s">
        <v>56</v>
      </c>
      <c r="B19" s="54" t="s">
        <v>59</v>
      </c>
      <c r="C19" s="64">
        <f>總成績!H19</f>
        <v>78</v>
      </c>
    </row>
    <row r="20" spans="1:3" ht="16.5">
      <c r="A20" s="54" t="s">
        <v>61</v>
      </c>
      <c r="B20" s="54" t="s">
        <v>62</v>
      </c>
      <c r="C20" s="64">
        <f>總成績!H20</f>
        <v>76</v>
      </c>
    </row>
    <row r="21" spans="1:3" ht="16.5">
      <c r="A21" s="54" t="s">
        <v>65</v>
      </c>
      <c r="B21" s="54" t="s">
        <v>66</v>
      </c>
      <c r="C21" s="64">
        <f>總成績!H21</f>
        <v>16</v>
      </c>
    </row>
    <row r="22" spans="1:3" ht="16.5">
      <c r="A22" s="54" t="s">
        <v>71</v>
      </c>
      <c r="B22" s="54" t="s">
        <v>72</v>
      </c>
      <c r="C22" s="64">
        <f>總成績!H22</f>
        <v>75</v>
      </c>
    </row>
    <row r="23" spans="1:3" ht="16.5">
      <c r="A23" s="54" t="s">
        <v>71</v>
      </c>
      <c r="B23" s="54" t="s">
        <v>74</v>
      </c>
      <c r="C23" s="64">
        <f>總成績!H23</f>
        <v>92</v>
      </c>
    </row>
    <row r="24" spans="1:3" ht="16.5">
      <c r="A24" s="54" t="s">
        <v>71</v>
      </c>
      <c r="B24" s="54" t="s">
        <v>76</v>
      </c>
      <c r="C24" s="64">
        <f>總成績!H24</f>
        <v>96</v>
      </c>
    </row>
    <row r="25" spans="1:3" ht="16.5">
      <c r="A25" s="54" t="s">
        <v>71</v>
      </c>
      <c r="B25" s="54" t="s">
        <v>78</v>
      </c>
      <c r="C25" s="64">
        <f>總成績!H25</f>
        <v>84</v>
      </c>
    </row>
    <row r="26" spans="1:3" ht="16.5">
      <c r="A26" s="54" t="s">
        <v>71</v>
      </c>
      <c r="B26" s="54" t="s">
        <v>80</v>
      </c>
      <c r="C26" s="64">
        <f>總成績!H26</f>
        <v>48</v>
      </c>
    </row>
    <row r="27" spans="1:3" ht="16.5">
      <c r="A27" s="54" t="s">
        <v>71</v>
      </c>
      <c r="B27" s="54" t="s">
        <v>83</v>
      </c>
      <c r="C27" s="64">
        <f>總成績!H27</f>
        <v>89</v>
      </c>
    </row>
    <row r="28" spans="1:3" ht="16.5">
      <c r="A28" s="54" t="s">
        <v>71</v>
      </c>
      <c r="B28" s="54" t="s">
        <v>86</v>
      </c>
      <c r="C28" s="64">
        <f>總成績!H28</f>
        <v>66</v>
      </c>
    </row>
    <row r="29" spans="1:3" ht="16.5">
      <c r="A29" s="54" t="s">
        <v>71</v>
      </c>
      <c r="B29" s="54" t="s">
        <v>88</v>
      </c>
      <c r="C29" s="64">
        <f>總成績!H29</f>
        <v>0</v>
      </c>
    </row>
    <row r="30" spans="1:3" ht="16.5">
      <c r="A30" s="54" t="s">
        <v>71</v>
      </c>
      <c r="B30" s="54" t="s">
        <v>90</v>
      </c>
      <c r="C30" s="64">
        <f>總成績!H30</f>
        <v>0</v>
      </c>
    </row>
    <row r="31" spans="1:3" ht="16.5">
      <c r="A31" s="54" t="s">
        <v>71</v>
      </c>
      <c r="B31" s="54" t="s">
        <v>93</v>
      </c>
      <c r="C31" s="64">
        <f>總成績!H31</f>
        <v>69</v>
      </c>
    </row>
    <row r="32" spans="1:3" ht="16.5">
      <c r="A32" s="54" t="s">
        <v>71</v>
      </c>
      <c r="B32" s="54" t="s">
        <v>96</v>
      </c>
      <c r="C32" s="64">
        <f>總成績!H32</f>
        <v>93</v>
      </c>
    </row>
    <row r="33" spans="1:3" ht="16.5">
      <c r="A33" s="54" t="s">
        <v>71</v>
      </c>
      <c r="B33" s="54" t="s">
        <v>99</v>
      </c>
      <c r="C33" s="64">
        <f>總成績!H33</f>
        <v>83</v>
      </c>
    </row>
    <row r="34" spans="1:3" ht="16.5">
      <c r="A34" s="54" t="s">
        <v>71</v>
      </c>
      <c r="B34" s="54" t="s">
        <v>101</v>
      </c>
      <c r="C34" s="64">
        <f>總成績!H34</f>
        <v>0</v>
      </c>
    </row>
    <row r="35" spans="1:3" ht="16.5">
      <c r="A35" s="59" t="s">
        <v>71</v>
      </c>
      <c r="B35" s="59" t="s">
        <v>106</v>
      </c>
      <c r="C35" s="64">
        <f>總成績!H35</f>
        <v>0</v>
      </c>
    </row>
    <row r="36" spans="1:3" ht="16.5">
      <c r="A36" s="59" t="s">
        <v>71</v>
      </c>
      <c r="B36" s="59" t="s">
        <v>108</v>
      </c>
      <c r="C36" s="64">
        <f>總成績!H36</f>
        <v>98</v>
      </c>
    </row>
    <row r="37" spans="1:3" ht="16.5">
      <c r="A37" s="59" t="s">
        <v>71</v>
      </c>
      <c r="B37" s="59" t="s">
        <v>110</v>
      </c>
      <c r="C37" s="64">
        <f>總成績!H37</f>
        <v>21</v>
      </c>
    </row>
    <row r="38" spans="1:3" ht="16.5">
      <c r="A38" s="59" t="s">
        <v>71</v>
      </c>
      <c r="B38" s="59" t="s">
        <v>112</v>
      </c>
      <c r="C38" s="64">
        <f>總成績!H38</f>
        <v>89</v>
      </c>
    </row>
    <row r="39" spans="1:3" ht="16.5">
      <c r="A39" s="59" t="s">
        <v>71</v>
      </c>
      <c r="B39" s="59" t="s">
        <v>114</v>
      </c>
      <c r="C39" s="64">
        <f>總成績!H39</f>
        <v>78</v>
      </c>
    </row>
    <row r="40" spans="1:3" ht="16.5">
      <c r="A40" s="59" t="s">
        <v>71</v>
      </c>
      <c r="B40" s="59" t="s">
        <v>116</v>
      </c>
      <c r="C40" s="64">
        <f>總成績!H40</f>
        <v>44</v>
      </c>
    </row>
    <row r="41" spans="1:3" ht="16.5">
      <c r="A41" s="59" t="s">
        <v>71</v>
      </c>
      <c r="B41" s="59" t="s">
        <v>118</v>
      </c>
      <c r="C41" s="64">
        <f>總成績!H41</f>
        <v>83</v>
      </c>
    </row>
    <row r="42" spans="1:3" ht="16.5">
      <c r="A42" s="59" t="s">
        <v>121</v>
      </c>
      <c r="B42" s="59" t="s">
        <v>122</v>
      </c>
      <c r="C42" s="64">
        <f>總成績!H42</f>
        <v>41</v>
      </c>
    </row>
    <row r="43" spans="1:3" ht="16.5">
      <c r="A43" s="59" t="s">
        <v>121</v>
      </c>
      <c r="B43" s="59" t="s">
        <v>126</v>
      </c>
      <c r="C43" s="64">
        <f>總成績!H43</f>
        <v>0</v>
      </c>
    </row>
    <row r="44" spans="1:3" ht="16.5">
      <c r="A44" s="59" t="s">
        <v>121</v>
      </c>
      <c r="B44" s="59" t="s">
        <v>128</v>
      </c>
      <c r="C44" s="64">
        <f>總成績!H44</f>
        <v>84</v>
      </c>
    </row>
    <row r="45" spans="1:3" ht="16.5">
      <c r="A45" s="54" t="s">
        <v>121</v>
      </c>
      <c r="B45" s="54" t="s">
        <v>132</v>
      </c>
      <c r="C45" s="64">
        <f>總成績!H45</f>
        <v>87</v>
      </c>
    </row>
    <row r="46" spans="1:3" ht="16.5">
      <c r="A46" s="54" t="s">
        <v>121</v>
      </c>
      <c r="B46" s="54" t="s">
        <v>134</v>
      </c>
      <c r="C46" s="64">
        <f>總成績!H46</f>
        <v>0</v>
      </c>
    </row>
    <row r="47" spans="1:3" ht="16.5">
      <c r="A47" s="54" t="s">
        <v>121</v>
      </c>
      <c r="B47" s="54" t="s">
        <v>136</v>
      </c>
      <c r="C47" s="64">
        <f>總成績!H47</f>
        <v>28</v>
      </c>
    </row>
    <row r="48" spans="1:3" ht="16.5">
      <c r="A48" s="54" t="s">
        <v>121</v>
      </c>
      <c r="B48" s="54" t="s">
        <v>139</v>
      </c>
      <c r="C48" s="64">
        <f>總成績!H48</f>
        <v>85</v>
      </c>
    </row>
    <row r="49" spans="1:3" ht="16.5">
      <c r="A49" s="54" t="s">
        <v>121</v>
      </c>
      <c r="B49" s="54" t="s">
        <v>141</v>
      </c>
      <c r="C49" s="64">
        <f>總成績!H49</f>
        <v>70</v>
      </c>
    </row>
    <row r="50" spans="1:3" ht="16.5">
      <c r="A50" s="54" t="s">
        <v>121</v>
      </c>
      <c r="B50" s="54" t="s">
        <v>144</v>
      </c>
      <c r="C50" s="64">
        <f>總成績!H50</f>
        <v>0</v>
      </c>
    </row>
    <row r="51" spans="1:3" ht="16.5">
      <c r="A51" s="54" t="s">
        <v>146</v>
      </c>
      <c r="B51" s="54" t="s">
        <v>147</v>
      </c>
      <c r="C51" s="64">
        <f>總成績!H51</f>
        <v>47</v>
      </c>
    </row>
    <row r="52" spans="1:3" ht="16.5">
      <c r="A52" s="54" t="s">
        <v>146</v>
      </c>
      <c r="B52" s="54" t="s">
        <v>150</v>
      </c>
      <c r="C52" s="64">
        <f>總成績!H52</f>
        <v>25</v>
      </c>
    </row>
    <row r="53" spans="1:3" ht="16.5">
      <c r="A53" s="54" t="s">
        <v>152</v>
      </c>
      <c r="B53" s="54" t="s">
        <v>153</v>
      </c>
      <c r="C53" s="64">
        <f>總成績!H53</f>
        <v>50</v>
      </c>
    </row>
    <row r="54" spans="1:3" ht="16.5">
      <c r="A54" s="54" t="s">
        <v>152</v>
      </c>
      <c r="B54" s="54" t="s">
        <v>155</v>
      </c>
      <c r="C54" s="64">
        <f>總成績!H54</f>
        <v>59</v>
      </c>
    </row>
    <row r="55" spans="1:3" ht="16.5">
      <c r="A55" s="54" t="s">
        <v>157</v>
      </c>
      <c r="B55" s="54" t="s">
        <v>158</v>
      </c>
      <c r="C55" s="64">
        <f>總成績!H55</f>
        <v>0</v>
      </c>
    </row>
    <row r="56" spans="1:3" ht="16.5">
      <c r="A56" s="54" t="s">
        <v>160</v>
      </c>
      <c r="B56" s="54" t="s">
        <v>161</v>
      </c>
      <c r="C56" s="64">
        <f>總成績!H56</f>
        <v>92</v>
      </c>
    </row>
    <row r="57" spans="1:3" ht="16.5">
      <c r="A57" s="54" t="s">
        <v>160</v>
      </c>
      <c r="B57" s="54" t="s">
        <v>163</v>
      </c>
      <c r="C57" s="64">
        <f>總成績!H57</f>
        <v>90</v>
      </c>
    </row>
    <row r="58" spans="1:3" ht="16.5">
      <c r="A58" s="54" t="s">
        <v>160</v>
      </c>
      <c r="B58" s="54" t="s">
        <v>165</v>
      </c>
      <c r="C58" s="64">
        <f>總成績!H58</f>
        <v>90</v>
      </c>
    </row>
    <row r="59" spans="1:3" ht="16.5">
      <c r="A59" s="54" t="s">
        <v>160</v>
      </c>
      <c r="B59" s="54" t="s">
        <v>167</v>
      </c>
      <c r="C59" s="64">
        <f>總成績!H59</f>
        <v>92</v>
      </c>
    </row>
    <row r="60" spans="1:3" ht="16.5">
      <c r="A60" s="54" t="s">
        <v>170</v>
      </c>
      <c r="B60" s="54" t="s">
        <v>171</v>
      </c>
      <c r="C60" s="64">
        <f>總成績!H60</f>
        <v>52</v>
      </c>
    </row>
    <row r="61" spans="1:3" ht="16.5">
      <c r="A61" s="54" t="s">
        <v>170</v>
      </c>
      <c r="B61" s="54" t="s">
        <v>174</v>
      </c>
      <c r="C61" s="64">
        <f>總成績!H61</f>
        <v>81</v>
      </c>
    </row>
    <row r="62" spans="1:3" ht="16.5">
      <c r="A62" s="54" t="s">
        <v>170</v>
      </c>
      <c r="B62" s="54" t="s">
        <v>176</v>
      </c>
      <c r="C62" s="64">
        <f>總成績!H62</f>
        <v>82</v>
      </c>
    </row>
    <row r="63" spans="1:3" ht="16.5">
      <c r="A63" s="54" t="s">
        <v>170</v>
      </c>
      <c r="B63" s="54" t="s">
        <v>178</v>
      </c>
      <c r="C63" s="64">
        <f>總成績!H63</f>
        <v>87</v>
      </c>
    </row>
    <row r="64" spans="1:3" ht="16.5">
      <c r="A64" s="54" t="s">
        <v>181</v>
      </c>
      <c r="B64" s="54" t="s">
        <v>182</v>
      </c>
      <c r="C64" s="64">
        <f>總成績!H64</f>
        <v>84</v>
      </c>
    </row>
    <row r="65" spans="1:3" ht="16.5">
      <c r="A65" s="54" t="s">
        <v>181</v>
      </c>
      <c r="B65" s="54" t="s">
        <v>184</v>
      </c>
      <c r="C65" s="64">
        <f>總成績!H65</f>
        <v>49</v>
      </c>
    </row>
    <row r="66" spans="1:3" ht="16.5">
      <c r="A66" s="54" t="s">
        <v>181</v>
      </c>
      <c r="B66" s="54" t="s">
        <v>187</v>
      </c>
      <c r="C66" s="64">
        <f>總成績!H66</f>
        <v>26</v>
      </c>
    </row>
    <row r="67" spans="1:3" ht="16.5">
      <c r="A67" s="54" t="s">
        <v>190</v>
      </c>
      <c r="B67" s="54" t="s">
        <v>191</v>
      </c>
      <c r="C67" s="64">
        <f>總成績!H67</f>
        <v>62</v>
      </c>
    </row>
    <row r="68" spans="1:3" ht="16.5">
      <c r="A68" s="54" t="s">
        <v>190</v>
      </c>
      <c r="B68" s="54" t="s">
        <v>193</v>
      </c>
      <c r="C68" s="64">
        <f>總成績!H68</f>
        <v>68</v>
      </c>
    </row>
    <row r="69" spans="1:3" ht="16.5">
      <c r="A69" s="54" t="s">
        <v>190</v>
      </c>
      <c r="B69" s="54" t="s">
        <v>195</v>
      </c>
      <c r="C69" s="64">
        <f>總成績!H69</f>
        <v>65</v>
      </c>
    </row>
    <row r="70" spans="1:3" ht="16.5">
      <c r="A70" s="54" t="s">
        <v>198</v>
      </c>
      <c r="B70" s="54" t="s">
        <v>199</v>
      </c>
      <c r="C70" s="64">
        <f>總成績!H70</f>
        <v>75</v>
      </c>
    </row>
    <row r="71" spans="1:3" ht="16.5">
      <c r="A71" s="54" t="s">
        <v>198</v>
      </c>
      <c r="B71" s="54" t="s">
        <v>201</v>
      </c>
      <c r="C71" s="64">
        <f>總成績!H71</f>
        <v>92</v>
      </c>
    </row>
    <row r="72" spans="1:3" ht="16.5">
      <c r="A72" s="54" t="s">
        <v>198</v>
      </c>
      <c r="B72" s="54" t="s">
        <v>203</v>
      </c>
      <c r="C72" s="64">
        <f>總成績!H72</f>
        <v>60</v>
      </c>
    </row>
    <row r="73" spans="1:3" ht="16.5">
      <c r="A73" s="54" t="s">
        <v>198</v>
      </c>
      <c r="B73" s="54" t="s">
        <v>206</v>
      </c>
      <c r="C73" s="64">
        <f>總成績!H73</f>
        <v>55</v>
      </c>
    </row>
    <row r="74" spans="1:3" ht="16.5">
      <c r="A74" s="54" t="s">
        <v>198</v>
      </c>
      <c r="B74" s="54" t="s">
        <v>209</v>
      </c>
      <c r="C74" s="64">
        <f>總成績!H74</f>
        <v>80</v>
      </c>
    </row>
    <row r="75" spans="1:3" ht="16.5">
      <c r="A75" s="54" t="s">
        <v>211</v>
      </c>
      <c r="B75" s="54" t="s">
        <v>212</v>
      </c>
      <c r="C75" s="64">
        <f>總成績!H75</f>
        <v>100</v>
      </c>
    </row>
    <row r="76" spans="1:3" ht="16.5">
      <c r="A76" s="54" t="s">
        <v>211</v>
      </c>
      <c r="B76" s="54" t="s">
        <v>214</v>
      </c>
      <c r="C76" s="64">
        <f>總成績!H76</f>
        <v>86</v>
      </c>
    </row>
    <row r="77" spans="1:3" ht="16.5">
      <c r="A77" s="54" t="s">
        <v>211</v>
      </c>
      <c r="B77" s="54" t="s">
        <v>216</v>
      </c>
      <c r="C77" s="64">
        <f>總成績!H77</f>
        <v>77</v>
      </c>
    </row>
    <row r="78" spans="1:3" ht="16.5">
      <c r="A78" s="54" t="s">
        <v>211</v>
      </c>
      <c r="B78" s="54" t="s">
        <v>218</v>
      </c>
      <c r="C78" s="64">
        <f>總成績!H78</f>
        <v>79</v>
      </c>
    </row>
    <row r="79" spans="1:3" ht="16.5">
      <c r="A79" s="54" t="s">
        <v>211</v>
      </c>
      <c r="B79" s="54" t="s">
        <v>220</v>
      </c>
      <c r="C79" s="64">
        <f>總成績!H79</f>
        <v>71</v>
      </c>
    </row>
    <row r="80" spans="1:3" ht="16.5">
      <c r="A80" s="54" t="s">
        <v>211</v>
      </c>
      <c r="B80" s="54" t="s">
        <v>223</v>
      </c>
      <c r="C80" s="64">
        <f>總成績!H80</f>
        <v>55</v>
      </c>
    </row>
    <row r="81" spans="1:3" ht="16.5">
      <c r="A81" s="54" t="s">
        <v>211</v>
      </c>
      <c r="B81" s="54" t="s">
        <v>226</v>
      </c>
      <c r="C81" s="64">
        <f>總成績!H81</f>
        <v>96</v>
      </c>
    </row>
    <row r="82" spans="1:3" ht="16.5">
      <c r="A82" s="54" t="s">
        <v>211</v>
      </c>
      <c r="B82" s="54" t="s">
        <v>229</v>
      </c>
      <c r="C82" s="64">
        <f>總成績!H82</f>
        <v>81</v>
      </c>
    </row>
    <row r="83" spans="1:3" ht="16.5">
      <c r="A83" s="54" t="s">
        <v>211</v>
      </c>
      <c r="B83" s="54" t="s">
        <v>231</v>
      </c>
      <c r="C83" s="64">
        <f>總成績!H83</f>
        <v>73</v>
      </c>
    </row>
    <row r="84" spans="1:3" ht="16.5">
      <c r="A84" s="54" t="s">
        <v>211</v>
      </c>
      <c r="B84" s="54" t="s">
        <v>233</v>
      </c>
      <c r="C84" s="64">
        <f>總成績!H84</f>
        <v>0</v>
      </c>
    </row>
    <row r="85" spans="1:3" ht="16.5">
      <c r="A85" s="54" t="s">
        <v>211</v>
      </c>
      <c r="B85" s="54" t="s">
        <v>235</v>
      </c>
      <c r="C85" s="64">
        <f>總成績!H85</f>
        <v>76</v>
      </c>
    </row>
    <row r="86" spans="1:3" ht="16.5">
      <c r="A86" s="54" t="s">
        <v>211</v>
      </c>
      <c r="B86" s="54" t="s">
        <v>237</v>
      </c>
      <c r="C86" s="64">
        <f>總成績!H86</f>
        <v>25</v>
      </c>
    </row>
    <row r="87" spans="1:3" ht="16.5">
      <c r="A87" s="54" t="s">
        <v>211</v>
      </c>
      <c r="B87" s="54" t="s">
        <v>239</v>
      </c>
      <c r="C87" s="64">
        <f>總成績!H87</f>
        <v>81</v>
      </c>
    </row>
    <row r="88" spans="1:3" ht="16.5">
      <c r="A88" s="54" t="s">
        <v>211</v>
      </c>
      <c r="B88" s="54" t="s">
        <v>241</v>
      </c>
      <c r="C88" s="64">
        <f>總成績!H88</f>
        <v>88</v>
      </c>
    </row>
    <row r="89" spans="1:3" ht="16.5">
      <c r="A89" s="54" t="s">
        <v>211</v>
      </c>
      <c r="B89" s="54" t="s">
        <v>243</v>
      </c>
      <c r="C89" s="64">
        <f>總成績!H89</f>
        <v>83</v>
      </c>
    </row>
    <row r="90" spans="1:3" ht="16.5">
      <c r="A90" s="54" t="s">
        <v>211</v>
      </c>
      <c r="B90" s="54" t="s">
        <v>245</v>
      </c>
      <c r="C90" s="64">
        <f>總成績!H90</f>
        <v>82</v>
      </c>
    </row>
    <row r="91" spans="1:3" ht="16.5">
      <c r="A91" s="54" t="s">
        <v>211</v>
      </c>
      <c r="B91" s="54" t="s">
        <v>247</v>
      </c>
      <c r="C91" s="64">
        <f>總成績!H91</f>
        <v>85</v>
      </c>
    </row>
    <row r="92" spans="1:3" ht="16.5">
      <c r="A92" s="54" t="s">
        <v>211</v>
      </c>
      <c r="B92" s="54" t="s">
        <v>250</v>
      </c>
      <c r="C92" s="64">
        <f>總成績!H92</f>
        <v>64</v>
      </c>
    </row>
    <row r="93" spans="1:3" ht="16.5">
      <c r="A93" s="54" t="s">
        <v>211</v>
      </c>
      <c r="B93" s="54" t="s">
        <v>253</v>
      </c>
      <c r="C93" s="64">
        <f>總成績!H93</f>
        <v>52</v>
      </c>
    </row>
    <row r="94" spans="1:3" ht="16.5">
      <c r="A94" s="54" t="s">
        <v>211</v>
      </c>
      <c r="B94" s="54" t="s">
        <v>256</v>
      </c>
      <c r="C94" s="64">
        <f>總成績!H94</f>
        <v>0</v>
      </c>
    </row>
    <row r="95" spans="1:3" ht="16.5">
      <c r="A95" s="54" t="s">
        <v>211</v>
      </c>
      <c r="B95" s="54" t="s">
        <v>258</v>
      </c>
      <c r="C95" s="64">
        <f>總成績!H95</f>
        <v>96</v>
      </c>
    </row>
    <row r="96" spans="1:3" ht="16.5">
      <c r="A96" s="54" t="s">
        <v>211</v>
      </c>
      <c r="B96" s="54" t="s">
        <v>261</v>
      </c>
      <c r="C96" s="64">
        <f>總成績!H96</f>
        <v>79</v>
      </c>
    </row>
    <row r="97" spans="1:3" ht="16.5">
      <c r="A97" s="54" t="s">
        <v>211</v>
      </c>
      <c r="B97" s="54" t="s">
        <v>263</v>
      </c>
      <c r="C97" s="64">
        <f>總成績!H97</f>
        <v>98</v>
      </c>
    </row>
    <row r="98" spans="1:3" ht="16.5">
      <c r="A98" s="54" t="s">
        <v>211</v>
      </c>
      <c r="B98" s="54" t="s">
        <v>265</v>
      </c>
      <c r="C98" s="64">
        <f>總成績!H98</f>
        <v>94</v>
      </c>
    </row>
    <row r="99" spans="1:3" ht="16.5">
      <c r="A99" s="54" t="s">
        <v>211</v>
      </c>
      <c r="B99" s="54" t="s">
        <v>267</v>
      </c>
      <c r="C99" s="64">
        <f>總成績!H99</f>
        <v>91</v>
      </c>
    </row>
    <row r="100" spans="1:3" ht="16.5">
      <c r="A100" s="54" t="s">
        <v>211</v>
      </c>
      <c r="B100" s="54" t="s">
        <v>269</v>
      </c>
      <c r="C100" s="64">
        <f>總成績!H100</f>
        <v>97</v>
      </c>
    </row>
    <row r="101" spans="1:3" ht="16.5">
      <c r="A101" s="54" t="s">
        <v>211</v>
      </c>
      <c r="B101" s="54" t="s">
        <v>271</v>
      </c>
      <c r="C101" s="64">
        <f>總成績!H101</f>
        <v>66</v>
      </c>
    </row>
    <row r="102" spans="1:3" ht="16.5">
      <c r="A102" s="54" t="s">
        <v>211</v>
      </c>
      <c r="B102" s="54" t="s">
        <v>273</v>
      </c>
      <c r="C102" s="64">
        <f>總成績!H102</f>
        <v>88</v>
      </c>
    </row>
    <row r="103" spans="1:3" ht="16.5">
      <c r="A103" s="54" t="s">
        <v>211</v>
      </c>
      <c r="B103" s="54" t="s">
        <v>275</v>
      </c>
      <c r="C103" s="64">
        <f>總成績!H103</f>
        <v>94</v>
      </c>
    </row>
    <row r="104" spans="1:3" ht="16.5">
      <c r="A104" s="54" t="s">
        <v>211</v>
      </c>
      <c r="B104" s="54" t="s">
        <v>277</v>
      </c>
      <c r="C104" s="64">
        <f>總成績!H104</f>
        <v>90</v>
      </c>
    </row>
    <row r="105" spans="1:3" ht="16.5">
      <c r="A105" s="54" t="s">
        <v>211</v>
      </c>
      <c r="B105" s="54" t="s">
        <v>279</v>
      </c>
      <c r="C105" s="64">
        <f>總成績!H105</f>
        <v>77</v>
      </c>
    </row>
    <row r="106" spans="1:3" ht="16.5">
      <c r="A106" s="54" t="s">
        <v>211</v>
      </c>
      <c r="B106" s="54" t="s">
        <v>281</v>
      </c>
      <c r="C106" s="64">
        <f>總成績!H106</f>
        <v>76</v>
      </c>
    </row>
    <row r="107" spans="1:3" ht="16.5">
      <c r="A107" s="54" t="s">
        <v>211</v>
      </c>
      <c r="B107" s="54" t="s">
        <v>283</v>
      </c>
      <c r="C107" s="64">
        <f>總成績!H107</f>
        <v>91</v>
      </c>
    </row>
    <row r="108" spans="1:3" ht="16.5">
      <c r="A108" s="54" t="s">
        <v>285</v>
      </c>
      <c r="B108" s="54" t="s">
        <v>286</v>
      </c>
      <c r="C108" s="64">
        <f>總成績!H108</f>
        <v>70</v>
      </c>
    </row>
    <row r="109" spans="1:3" ht="16.5">
      <c r="A109" s="54" t="s">
        <v>285</v>
      </c>
      <c r="B109" s="54" t="s">
        <v>288</v>
      </c>
      <c r="C109" s="64">
        <f>總成績!H109</f>
        <v>97</v>
      </c>
    </row>
    <row r="110" spans="1:3" ht="16.5">
      <c r="A110" s="54" t="s">
        <v>285</v>
      </c>
      <c r="B110" s="54" t="s">
        <v>290</v>
      </c>
      <c r="C110" s="64">
        <f>總成績!H110</f>
        <v>77</v>
      </c>
    </row>
    <row r="111" spans="1:3" ht="16.5">
      <c r="A111" s="54" t="s">
        <v>285</v>
      </c>
      <c r="B111" s="54" t="s">
        <v>293</v>
      </c>
      <c r="C111" s="64">
        <f>總成績!H111</f>
        <v>46</v>
      </c>
    </row>
    <row r="112" spans="1:3" ht="16.5">
      <c r="A112" s="54" t="s">
        <v>285</v>
      </c>
      <c r="B112" s="54" t="s">
        <v>296</v>
      </c>
      <c r="C112" s="64">
        <f>總成績!H112</f>
        <v>0</v>
      </c>
    </row>
    <row r="113" spans="1:3" ht="16.5">
      <c r="A113" s="54" t="s">
        <v>285</v>
      </c>
      <c r="B113" s="54" t="s">
        <v>298</v>
      </c>
      <c r="C113" s="64">
        <f>總成績!H113</f>
        <v>67</v>
      </c>
    </row>
    <row r="114" spans="1:3" ht="16.5">
      <c r="A114" s="54" t="s">
        <v>285</v>
      </c>
      <c r="B114" s="54" t="s">
        <v>303</v>
      </c>
      <c r="C114" s="64">
        <f>總成績!H114</f>
        <v>93</v>
      </c>
    </row>
    <row r="115" spans="1:3" ht="16.5">
      <c r="A115" s="54" t="s">
        <v>285</v>
      </c>
      <c r="B115" s="54" t="s">
        <v>305</v>
      </c>
      <c r="C115" s="64">
        <f>總成績!H115</f>
        <v>96</v>
      </c>
    </row>
    <row r="116" spans="1:3" ht="16.5">
      <c r="A116" s="54" t="s">
        <v>285</v>
      </c>
      <c r="B116" s="54" t="s">
        <v>307</v>
      </c>
      <c r="C116" s="64">
        <f>總成績!H116</f>
        <v>77</v>
      </c>
    </row>
    <row r="117" spans="1:3" ht="16.5">
      <c r="A117" s="54" t="s">
        <v>285</v>
      </c>
      <c r="B117" s="54" t="s">
        <v>310</v>
      </c>
      <c r="C117" s="64">
        <f>總成績!H117</f>
        <v>90</v>
      </c>
    </row>
    <row r="118" spans="1:3" ht="16.5">
      <c r="A118" s="54" t="s">
        <v>285</v>
      </c>
      <c r="B118" s="54" t="s">
        <v>312</v>
      </c>
      <c r="C118" s="64">
        <f>總成績!H118</f>
        <v>50</v>
      </c>
    </row>
    <row r="119" spans="1:3" ht="16.5">
      <c r="A119" s="54" t="s">
        <v>285</v>
      </c>
      <c r="B119" s="54" t="s">
        <v>314</v>
      </c>
      <c r="C119" s="64">
        <f>總成績!H119</f>
        <v>92</v>
      </c>
    </row>
    <row r="120" spans="1:3" ht="16.5">
      <c r="A120" s="54" t="s">
        <v>285</v>
      </c>
      <c r="B120" s="54" t="s">
        <v>316</v>
      </c>
      <c r="C120" s="64">
        <f>總成績!H120</f>
        <v>83</v>
      </c>
    </row>
    <row r="121" spans="1:3" ht="16.5">
      <c r="A121" s="54" t="s">
        <v>285</v>
      </c>
      <c r="B121" s="54" t="s">
        <v>318</v>
      </c>
      <c r="C121" s="64">
        <f>總成績!H121</f>
        <v>92</v>
      </c>
    </row>
    <row r="122" spans="1:3" ht="16.5">
      <c r="A122" s="54" t="s">
        <v>323</v>
      </c>
      <c r="B122" s="54" t="s">
        <v>324</v>
      </c>
      <c r="C122" s="64">
        <f>總成績!H122</f>
        <v>73</v>
      </c>
    </row>
    <row r="123" spans="1:3" ht="16.5">
      <c r="A123" s="54" t="s">
        <v>323</v>
      </c>
      <c r="B123" s="54" t="s">
        <v>327</v>
      </c>
      <c r="C123" s="64">
        <f>總成績!H123</f>
        <v>53</v>
      </c>
    </row>
    <row r="124" spans="1:3" ht="16.5">
      <c r="A124" s="54" t="s">
        <v>323</v>
      </c>
      <c r="B124" s="54" t="s">
        <v>330</v>
      </c>
      <c r="C124" s="64">
        <f>總成績!H124</f>
        <v>50</v>
      </c>
    </row>
    <row r="125" spans="1:3" ht="16.5">
      <c r="A125" s="54" t="s">
        <v>323</v>
      </c>
      <c r="B125" s="54" t="s">
        <v>332</v>
      </c>
      <c r="C125" s="64">
        <f>總成績!H125</f>
        <v>51</v>
      </c>
    </row>
    <row r="126" spans="1:3" ht="16.5">
      <c r="A126" s="54" t="s">
        <v>335</v>
      </c>
      <c r="B126" s="54" t="s">
        <v>336</v>
      </c>
      <c r="C126" s="64">
        <f>總成績!H126</f>
        <v>53</v>
      </c>
    </row>
    <row r="127" spans="1:3" ht="16.5">
      <c r="A127" s="54" t="s">
        <v>335</v>
      </c>
      <c r="B127" s="54" t="s">
        <v>339</v>
      </c>
      <c r="C127" s="64">
        <f>總成績!H127</f>
        <v>66</v>
      </c>
    </row>
    <row r="128" spans="1:3" ht="16.5">
      <c r="A128" s="54" t="s">
        <v>335</v>
      </c>
      <c r="B128" s="54" t="s">
        <v>342</v>
      </c>
      <c r="C128" s="64">
        <f>總成績!H128</f>
        <v>70</v>
      </c>
    </row>
    <row r="129" spans="1:3" ht="16.5">
      <c r="A129" s="54" t="s">
        <v>335</v>
      </c>
      <c r="B129" s="54" t="s">
        <v>344</v>
      </c>
      <c r="C129" s="64">
        <f>總成績!H129</f>
        <v>40</v>
      </c>
    </row>
    <row r="130" spans="1:3" ht="16.5">
      <c r="A130" s="54" t="s">
        <v>335</v>
      </c>
      <c r="B130" s="54" t="s">
        <v>346</v>
      </c>
      <c r="C130" s="64">
        <f>總成績!H130</f>
        <v>80</v>
      </c>
    </row>
    <row r="131" spans="1:3" ht="16.5">
      <c r="A131" s="54" t="s">
        <v>335</v>
      </c>
      <c r="B131" s="54" t="s">
        <v>349</v>
      </c>
      <c r="C131" s="64">
        <f>總成績!H131</f>
        <v>85</v>
      </c>
    </row>
    <row r="132" spans="1:3" ht="16.5">
      <c r="A132" s="54" t="s">
        <v>351</v>
      </c>
      <c r="B132" s="54" t="s">
        <v>352</v>
      </c>
      <c r="C132" s="64">
        <f>總成績!H132</f>
        <v>43</v>
      </c>
    </row>
    <row r="133" spans="1:3" ht="16.5">
      <c r="A133" s="54" t="s">
        <v>355</v>
      </c>
      <c r="B133" s="54" t="s">
        <v>356</v>
      </c>
      <c r="C133" s="64">
        <f>總成績!H133</f>
        <v>89</v>
      </c>
    </row>
    <row r="134" spans="1:3" ht="16.5">
      <c r="A134" s="54"/>
      <c r="B134" s="54"/>
      <c r="C134" s="66"/>
    </row>
    <row r="135" spans="1:3" ht="16.5">
      <c r="A135" s="54"/>
      <c r="B135" s="54" t="s">
        <v>676</v>
      </c>
      <c r="C135" s="66">
        <f>COUNTIF(C2:C133,"&gt;0")</f>
        <v>114</v>
      </c>
    </row>
    <row r="136" spans="1:3" ht="16.5">
      <c r="A136" s="54"/>
      <c r="B136" s="54" t="s">
        <v>677</v>
      </c>
      <c r="C136" s="67">
        <f>AVERAGE(C2:C6,C8,C9,C10,C14,C17,C19:C28,C31,C32,C33,C36:C42,C44,C45,C47,C48,C49,C51,C52,C53,C54,C56:C83,C85:C93,C95:C111,C113:C133)</f>
        <v>71.938596491228068</v>
      </c>
    </row>
    <row r="137" spans="1:3" ht="16.5">
      <c r="A137" s="54"/>
      <c r="B137" s="54"/>
      <c r="C137" s="54"/>
    </row>
    <row r="138" spans="1:3" ht="16.5">
      <c r="A138" s="54"/>
      <c r="B138" s="54"/>
      <c r="C138" s="54"/>
    </row>
    <row r="139" spans="1:3" ht="16.5">
      <c r="A139" s="54"/>
      <c r="B139" s="54"/>
      <c r="C139" s="54"/>
    </row>
    <row r="140" spans="1:3" ht="16.5">
      <c r="A140" s="54"/>
      <c r="B140" s="54"/>
      <c r="C140" s="54"/>
    </row>
    <row r="141" spans="1:3" ht="16.5">
      <c r="A141" s="54"/>
      <c r="B141" s="54"/>
      <c r="C141" s="54"/>
    </row>
    <row r="142" spans="1:3" ht="16.5">
      <c r="A142" s="54"/>
      <c r="B142" s="54"/>
      <c r="C142" s="54"/>
    </row>
    <row r="143" spans="1:3" ht="16.5">
      <c r="A143" s="54"/>
      <c r="B143" s="54"/>
      <c r="C143" s="54"/>
    </row>
    <row r="144" spans="1:3" ht="16.5">
      <c r="A144" s="54"/>
      <c r="B144" s="54"/>
      <c r="C144" s="54"/>
    </row>
    <row r="145" spans="1:3" ht="16.5">
      <c r="A145" s="54"/>
      <c r="B145" s="54"/>
      <c r="C145" s="54"/>
    </row>
    <row r="146" spans="1:3" ht="16.5">
      <c r="A146" s="54"/>
      <c r="B146" s="54"/>
      <c r="C146" s="54"/>
    </row>
    <row r="147" spans="1:3" ht="16.5">
      <c r="A147" s="54"/>
      <c r="B147" s="54"/>
      <c r="C147" s="54"/>
    </row>
    <row r="148" spans="1:3" ht="16.5">
      <c r="A148" s="54"/>
      <c r="B148" s="54"/>
      <c r="C148" s="54"/>
    </row>
    <row r="149" spans="1:3" ht="16.5">
      <c r="A149" s="54"/>
      <c r="B149" s="54"/>
      <c r="C149" s="54"/>
    </row>
    <row r="150" spans="1:3" ht="16.5">
      <c r="A150" s="54"/>
      <c r="B150" s="54"/>
      <c r="C150" s="54"/>
    </row>
    <row r="151" spans="1:3" ht="16.5">
      <c r="A151" s="54"/>
      <c r="B151" s="54"/>
      <c r="C151" s="54"/>
    </row>
    <row r="152" spans="1:3" ht="16.5">
      <c r="A152" s="54"/>
      <c r="B152" s="54"/>
      <c r="C152" s="54"/>
    </row>
    <row r="153" spans="1:3" ht="16.5">
      <c r="A153" s="54"/>
      <c r="B153" s="54"/>
      <c r="C153" s="54"/>
    </row>
    <row r="154" spans="1:3" ht="16.5">
      <c r="A154" s="54"/>
      <c r="B154" s="54"/>
      <c r="C154" s="54"/>
    </row>
    <row r="155" spans="1:3" ht="16.5">
      <c r="A155" s="54"/>
      <c r="B155" s="54"/>
      <c r="C155" s="54"/>
    </row>
    <row r="156" spans="1:3" ht="16.5">
      <c r="A156" s="54"/>
      <c r="B156" s="54"/>
      <c r="C156" s="54"/>
    </row>
    <row r="157" spans="1:3" ht="16.5">
      <c r="A157" s="54"/>
      <c r="B157" s="54"/>
      <c r="C157" s="54"/>
    </row>
    <row r="158" spans="1:3" ht="16.5">
      <c r="A158" s="54"/>
      <c r="B158" s="54"/>
      <c r="C158" s="54"/>
    </row>
    <row r="159" spans="1:3" ht="16.5">
      <c r="A159" s="54"/>
      <c r="B159" s="54"/>
      <c r="C159" s="54"/>
    </row>
    <row r="160" spans="1:3" ht="16.5">
      <c r="A160" s="54"/>
      <c r="B160" s="54"/>
      <c r="C160" s="54"/>
    </row>
    <row r="161" spans="1:3" ht="16.5">
      <c r="A161" s="54"/>
      <c r="B161" s="54"/>
      <c r="C161" s="54"/>
    </row>
    <row r="162" spans="1:3" ht="16.5">
      <c r="A162" s="54"/>
      <c r="B162" s="54"/>
      <c r="C162" s="54"/>
    </row>
    <row r="163" spans="1:3" ht="16.5">
      <c r="A163" s="54"/>
      <c r="B163" s="54"/>
      <c r="C163" s="54"/>
    </row>
    <row r="164" spans="1:3" ht="16.5">
      <c r="A164" s="54"/>
      <c r="B164" s="54"/>
      <c r="C164" s="54"/>
    </row>
    <row r="165" spans="1:3" ht="16.5">
      <c r="A165" s="54"/>
      <c r="B165" s="54"/>
      <c r="C165" s="54"/>
    </row>
    <row r="166" spans="1:3" ht="16.5">
      <c r="A166" s="54"/>
      <c r="B166" s="54"/>
      <c r="C166" s="54"/>
    </row>
    <row r="167" spans="1:3" ht="16.5">
      <c r="A167" s="54"/>
      <c r="B167" s="54"/>
      <c r="C167" s="54"/>
    </row>
    <row r="168" spans="1:3" ht="16.5">
      <c r="A168" s="54"/>
      <c r="B168" s="54"/>
      <c r="C168" s="54"/>
    </row>
    <row r="169" spans="1:3" ht="16.5">
      <c r="A169" s="54"/>
      <c r="B169" s="54"/>
      <c r="C169" s="54"/>
    </row>
    <row r="170" spans="1:3" ht="16.5">
      <c r="A170" s="54"/>
      <c r="B170" s="54"/>
      <c r="C170" s="54"/>
    </row>
    <row r="171" spans="1:3" ht="16.5">
      <c r="A171" s="54"/>
      <c r="B171" s="54"/>
      <c r="C171" s="54"/>
    </row>
    <row r="172" spans="1:3" ht="16.5">
      <c r="A172" s="54"/>
      <c r="B172" s="54"/>
      <c r="C172" s="54"/>
    </row>
    <row r="173" spans="1:3" ht="16.5">
      <c r="A173" s="54"/>
      <c r="B173" s="54"/>
      <c r="C173" s="54"/>
    </row>
    <row r="174" spans="1:3" ht="16.5">
      <c r="A174" s="54"/>
      <c r="B174" s="54"/>
      <c r="C174" s="54"/>
    </row>
    <row r="175" spans="1:3" ht="16.5">
      <c r="A175" s="54"/>
      <c r="B175" s="54"/>
      <c r="C175" s="54"/>
    </row>
    <row r="176" spans="1:3" ht="16.5">
      <c r="A176" s="54"/>
      <c r="B176" s="54"/>
      <c r="C176" s="54"/>
    </row>
    <row r="177" spans="1:3" ht="16.5">
      <c r="A177" s="54"/>
      <c r="B177" s="54"/>
      <c r="C177" s="54"/>
    </row>
    <row r="178" spans="1:3" ht="16.5">
      <c r="A178" s="54"/>
      <c r="B178" s="54"/>
      <c r="C178" s="54"/>
    </row>
    <row r="179" spans="1:3" ht="16.5">
      <c r="A179" s="54"/>
      <c r="B179" s="54"/>
      <c r="C179" s="54"/>
    </row>
    <row r="180" spans="1:3" ht="16.5">
      <c r="A180" s="54"/>
      <c r="B180" s="54"/>
      <c r="C180" s="54"/>
    </row>
    <row r="181" spans="1:3" ht="16.5">
      <c r="A181" s="54"/>
      <c r="B181" s="54"/>
      <c r="C181" s="54"/>
    </row>
    <row r="182" spans="1:3" ht="16.5">
      <c r="A182" s="54"/>
      <c r="B182" s="54"/>
      <c r="C182" s="54"/>
    </row>
    <row r="183" spans="1:3" ht="16.5">
      <c r="A183" s="54"/>
      <c r="B183" s="54"/>
      <c r="C183" s="54"/>
    </row>
    <row r="184" spans="1:3" ht="16.5">
      <c r="A184" s="54"/>
      <c r="B184" s="54"/>
      <c r="C184" s="54"/>
    </row>
    <row r="185" spans="1:3" ht="16.5">
      <c r="A185" s="54"/>
      <c r="B185" s="54"/>
      <c r="C185" s="54"/>
    </row>
    <row r="186" spans="1:3" ht="16.5">
      <c r="A186" s="54"/>
      <c r="B186" s="54"/>
      <c r="C186" s="54"/>
    </row>
    <row r="187" spans="1:3" ht="16.5">
      <c r="A187" s="54"/>
      <c r="B187" s="54"/>
      <c r="C187" s="54"/>
    </row>
    <row r="188" spans="1:3" ht="16.5">
      <c r="A188" s="54"/>
      <c r="B188" s="54"/>
      <c r="C188" s="54"/>
    </row>
    <row r="189" spans="1:3" ht="16.5">
      <c r="A189" s="54"/>
      <c r="B189" s="54"/>
      <c r="C189" s="54"/>
    </row>
    <row r="190" spans="1:3" ht="16.5">
      <c r="A190" s="54"/>
      <c r="B190" s="54"/>
      <c r="C190" s="54"/>
    </row>
    <row r="191" spans="1:3" ht="16.5">
      <c r="A191" s="54"/>
      <c r="B191" s="54"/>
      <c r="C191" s="54"/>
    </row>
    <row r="192" spans="1:3" ht="16.5">
      <c r="A192" s="54"/>
      <c r="B192" s="54"/>
      <c r="C192" s="54"/>
    </row>
    <row r="193" spans="1:3" ht="16.5">
      <c r="A193" s="54"/>
      <c r="B193" s="54"/>
      <c r="C193" s="54"/>
    </row>
    <row r="194" spans="1:3" ht="16.5">
      <c r="A194" s="54"/>
      <c r="B194" s="54"/>
      <c r="C194" s="54"/>
    </row>
    <row r="195" spans="1:3" ht="16.5">
      <c r="A195" s="54"/>
      <c r="B195" s="54"/>
      <c r="C195" s="54"/>
    </row>
    <row r="196" spans="1:3" ht="16.5">
      <c r="A196" s="54"/>
      <c r="B196" s="54"/>
      <c r="C196" s="54"/>
    </row>
    <row r="197" spans="1:3" ht="16.5">
      <c r="A197" s="54"/>
      <c r="B197" s="54"/>
      <c r="C197" s="54"/>
    </row>
    <row r="198" spans="1:3" ht="16.5">
      <c r="A198" s="54"/>
      <c r="B198" s="54"/>
      <c r="C198" s="54"/>
    </row>
    <row r="199" spans="1:3" ht="16.5">
      <c r="A199" s="54"/>
      <c r="B199" s="54"/>
      <c r="C199" s="54"/>
    </row>
    <row r="200" spans="1:3" ht="16.5">
      <c r="A200" s="54"/>
      <c r="B200" s="54"/>
      <c r="C200" s="54"/>
    </row>
    <row r="201" spans="1:3" ht="16.5">
      <c r="A201" s="54"/>
      <c r="B201" s="54"/>
      <c r="C201" s="54"/>
    </row>
    <row r="202" spans="1:3" ht="16.5">
      <c r="A202" s="54"/>
      <c r="B202" s="54"/>
      <c r="C202" s="54"/>
    </row>
    <row r="203" spans="1:3" ht="16.5">
      <c r="A203" s="54"/>
      <c r="B203" s="54"/>
      <c r="C203" s="54"/>
    </row>
    <row r="204" spans="1:3" ht="16.5">
      <c r="A204" s="54"/>
      <c r="B204" s="54"/>
      <c r="C204" s="54"/>
    </row>
    <row r="205" spans="1:3" ht="16.5">
      <c r="A205" s="54"/>
      <c r="B205" s="54"/>
      <c r="C205" s="54"/>
    </row>
    <row r="206" spans="1:3" ht="16.5">
      <c r="A206" s="54"/>
      <c r="B206" s="54"/>
      <c r="C206" s="54"/>
    </row>
    <row r="207" spans="1:3" ht="16.5">
      <c r="A207" s="54"/>
      <c r="B207" s="54"/>
      <c r="C207" s="54"/>
    </row>
    <row r="208" spans="1:3" ht="16.5">
      <c r="A208" s="54"/>
      <c r="B208" s="54"/>
      <c r="C208" s="54"/>
    </row>
    <row r="209" spans="1:3" ht="16.5">
      <c r="A209" s="54"/>
      <c r="B209" s="54"/>
      <c r="C209" s="54"/>
    </row>
    <row r="210" spans="1:3" ht="16.5">
      <c r="A210" s="54"/>
      <c r="B210" s="54"/>
      <c r="C210" s="54"/>
    </row>
    <row r="211" spans="1:3" ht="16.5">
      <c r="A211" s="54"/>
      <c r="B211" s="54"/>
      <c r="C211" s="54"/>
    </row>
    <row r="212" spans="1:3" ht="16.5">
      <c r="A212" s="54"/>
      <c r="B212" s="54"/>
      <c r="C212" s="54"/>
    </row>
    <row r="213" spans="1:3" ht="16.5">
      <c r="A213" s="54"/>
      <c r="B213" s="54"/>
      <c r="C213" s="54"/>
    </row>
    <row r="214" spans="1:3" ht="16.5">
      <c r="A214" s="54"/>
      <c r="B214" s="54"/>
      <c r="C214" s="54"/>
    </row>
    <row r="215" spans="1:3" ht="16.5">
      <c r="A215" s="54"/>
      <c r="B215" s="54"/>
      <c r="C215" s="54"/>
    </row>
    <row r="216" spans="1:3" ht="16.5">
      <c r="A216" s="54"/>
      <c r="B216" s="54"/>
      <c r="C216" s="54"/>
    </row>
    <row r="217" spans="1:3" ht="16.5">
      <c r="A217" s="54"/>
      <c r="B217" s="54"/>
      <c r="C217" s="54"/>
    </row>
    <row r="218" spans="1:3" ht="16.5">
      <c r="A218" s="54"/>
      <c r="B218" s="54"/>
      <c r="C218" s="54"/>
    </row>
    <row r="219" spans="1:3" ht="16.5">
      <c r="A219" s="54"/>
      <c r="B219" s="54"/>
      <c r="C219" s="54"/>
    </row>
    <row r="220" spans="1:3" ht="16.5">
      <c r="A220" s="54"/>
      <c r="B220" s="54"/>
      <c r="C220" s="54"/>
    </row>
    <row r="221" spans="1:3" ht="16.5">
      <c r="A221" s="54"/>
      <c r="B221" s="54"/>
      <c r="C221" s="54"/>
    </row>
    <row r="222" spans="1:3" ht="16.5">
      <c r="A222" s="54"/>
      <c r="B222" s="54"/>
      <c r="C222" s="54"/>
    </row>
    <row r="223" spans="1:3" ht="16.5">
      <c r="A223" s="54"/>
      <c r="B223" s="54"/>
      <c r="C223" s="54"/>
    </row>
    <row r="224" spans="1:3" ht="16.5">
      <c r="A224" s="54"/>
      <c r="B224" s="54"/>
      <c r="C224" s="54"/>
    </row>
    <row r="225" spans="1:3" ht="16.5">
      <c r="A225" s="54"/>
      <c r="B225" s="54"/>
      <c r="C225" s="54"/>
    </row>
    <row r="226" spans="1:3" ht="16.5">
      <c r="A226" s="54"/>
      <c r="B226" s="54"/>
      <c r="C226" s="54"/>
    </row>
    <row r="227" spans="1:3" ht="16.5">
      <c r="A227" s="54"/>
      <c r="B227" s="54"/>
      <c r="C227" s="54"/>
    </row>
    <row r="228" spans="1:3" ht="16.5">
      <c r="A228" s="54"/>
      <c r="B228" s="54"/>
      <c r="C228" s="54"/>
    </row>
    <row r="229" spans="1:3" ht="16.5">
      <c r="A229" s="54"/>
      <c r="B229" s="54"/>
      <c r="C229" s="54"/>
    </row>
    <row r="230" spans="1:3" ht="16.5">
      <c r="A230" s="54"/>
      <c r="B230" s="54"/>
      <c r="C230" s="54"/>
    </row>
    <row r="231" spans="1:3" ht="16.5">
      <c r="A231" s="54"/>
      <c r="B231" s="54"/>
      <c r="C231" s="54"/>
    </row>
    <row r="232" spans="1:3" ht="16.5">
      <c r="A232" s="54"/>
      <c r="B232" s="54"/>
      <c r="C232" s="54"/>
    </row>
    <row r="233" spans="1:3" ht="16.5">
      <c r="A233" s="54"/>
      <c r="B233" s="54"/>
      <c r="C233" s="54"/>
    </row>
    <row r="234" spans="1:3" ht="16.5">
      <c r="A234" s="54"/>
      <c r="B234" s="54"/>
      <c r="C234" s="54"/>
    </row>
    <row r="235" spans="1:3" ht="16.5">
      <c r="A235" s="54"/>
      <c r="B235" s="54"/>
      <c r="C235" s="54"/>
    </row>
    <row r="236" spans="1:3" ht="16.5">
      <c r="A236" s="54"/>
      <c r="B236" s="54"/>
      <c r="C236" s="54"/>
    </row>
    <row r="237" spans="1:3" ht="16.5">
      <c r="A237" s="54"/>
      <c r="B237" s="54"/>
      <c r="C237" s="54"/>
    </row>
    <row r="238" spans="1:3" ht="16.5">
      <c r="A238" s="54"/>
      <c r="B238" s="54"/>
      <c r="C238" s="54"/>
    </row>
    <row r="239" spans="1:3" ht="16.5">
      <c r="A239" s="54"/>
      <c r="B239" s="54"/>
      <c r="C239" s="54"/>
    </row>
    <row r="240" spans="1:3" ht="16.5">
      <c r="A240" s="54"/>
      <c r="B240" s="54"/>
      <c r="C240" s="54"/>
    </row>
    <row r="241" spans="1:3" ht="16.5">
      <c r="A241" s="54"/>
      <c r="B241" s="54"/>
      <c r="C241" s="54"/>
    </row>
    <row r="242" spans="1:3" ht="16.5">
      <c r="A242" s="54"/>
      <c r="B242" s="54"/>
      <c r="C242" s="54"/>
    </row>
    <row r="243" spans="1:3" ht="16.5">
      <c r="A243" s="54"/>
      <c r="B243" s="54"/>
      <c r="C243" s="54"/>
    </row>
    <row r="244" spans="1:3" ht="16.5">
      <c r="A244" s="54"/>
      <c r="B244" s="54"/>
      <c r="C244" s="54"/>
    </row>
    <row r="245" spans="1:3" ht="16.5">
      <c r="A245" s="54"/>
      <c r="B245" s="54"/>
      <c r="C245" s="54"/>
    </row>
    <row r="246" spans="1:3" ht="16.5">
      <c r="A246" s="54"/>
      <c r="B246" s="54"/>
      <c r="C246" s="54"/>
    </row>
    <row r="247" spans="1:3" ht="16.5">
      <c r="A247" s="54"/>
      <c r="B247" s="54"/>
      <c r="C247" s="54"/>
    </row>
    <row r="248" spans="1:3" ht="16.5">
      <c r="A248" s="54"/>
      <c r="B248" s="54"/>
      <c r="C248" s="54"/>
    </row>
    <row r="249" spans="1:3" ht="16.5">
      <c r="A249" s="54"/>
      <c r="B249" s="54"/>
      <c r="C249" s="54"/>
    </row>
    <row r="250" spans="1:3" ht="16.5">
      <c r="A250" s="54"/>
      <c r="B250" s="54"/>
      <c r="C250" s="54"/>
    </row>
    <row r="251" spans="1:3" ht="16.5">
      <c r="A251" s="54"/>
      <c r="B251" s="54"/>
      <c r="C251" s="54"/>
    </row>
    <row r="252" spans="1:3" ht="16.5">
      <c r="A252" s="54"/>
      <c r="B252" s="54"/>
      <c r="C252" s="54"/>
    </row>
    <row r="253" spans="1:3" ht="16.5">
      <c r="A253" s="54"/>
      <c r="B253" s="54"/>
      <c r="C253" s="54"/>
    </row>
    <row r="254" spans="1:3" ht="16.5">
      <c r="A254" s="54"/>
      <c r="B254" s="54"/>
      <c r="C254" s="54"/>
    </row>
    <row r="255" spans="1:3" ht="16.5">
      <c r="A255" s="54"/>
      <c r="B255" s="54"/>
      <c r="C255" s="54"/>
    </row>
    <row r="256" spans="1:3" ht="16.5">
      <c r="A256" s="54"/>
      <c r="B256" s="54"/>
      <c r="C256" s="54"/>
    </row>
    <row r="257" spans="1:3" ht="16.5">
      <c r="A257" s="54"/>
      <c r="B257" s="54"/>
      <c r="C257" s="54"/>
    </row>
    <row r="258" spans="1:3" ht="16.5">
      <c r="A258" s="54"/>
      <c r="B258" s="54"/>
      <c r="C258" s="54"/>
    </row>
    <row r="259" spans="1:3" ht="16.5">
      <c r="A259" s="54"/>
      <c r="B259" s="54"/>
      <c r="C259" s="54"/>
    </row>
    <row r="260" spans="1:3" ht="16.5">
      <c r="A260" s="54"/>
      <c r="B260" s="54"/>
      <c r="C260" s="54"/>
    </row>
    <row r="261" spans="1:3" ht="16.5">
      <c r="A261" s="54"/>
      <c r="B261" s="54"/>
      <c r="C261" s="54"/>
    </row>
    <row r="262" spans="1:3" ht="16.5">
      <c r="A262" s="54"/>
      <c r="B262" s="54"/>
      <c r="C262" s="54"/>
    </row>
    <row r="263" spans="1:3" ht="16.5">
      <c r="A263" s="54"/>
      <c r="B263" s="54"/>
      <c r="C263" s="54"/>
    </row>
    <row r="264" spans="1:3" ht="16.5">
      <c r="A264" s="54"/>
      <c r="B264" s="54"/>
      <c r="C264" s="54"/>
    </row>
    <row r="265" spans="1:3" ht="16.5">
      <c r="A265" s="54"/>
      <c r="B265" s="54"/>
      <c r="C265" s="54"/>
    </row>
    <row r="266" spans="1:3" ht="16.5">
      <c r="A266" s="54"/>
      <c r="B266" s="54"/>
      <c r="C266" s="54"/>
    </row>
    <row r="267" spans="1:3" ht="16.5">
      <c r="A267" s="54"/>
      <c r="B267" s="54"/>
      <c r="C267" s="54"/>
    </row>
    <row r="268" spans="1:3" ht="16.5">
      <c r="A268" s="54"/>
      <c r="B268" s="54"/>
      <c r="C268" s="54"/>
    </row>
    <row r="269" spans="1:3" ht="16.5">
      <c r="A269" s="54"/>
      <c r="B269" s="54"/>
      <c r="C269" s="54"/>
    </row>
    <row r="270" spans="1:3" ht="16.5">
      <c r="A270" s="54"/>
      <c r="B270" s="54"/>
      <c r="C270" s="54"/>
    </row>
    <row r="271" spans="1:3" ht="16.5">
      <c r="A271" s="54"/>
      <c r="B271" s="54"/>
      <c r="C271" s="54"/>
    </row>
    <row r="272" spans="1:3" ht="16.5">
      <c r="A272" s="54"/>
      <c r="B272" s="54"/>
      <c r="C272" s="54"/>
    </row>
    <row r="273" spans="1:3" ht="16.5">
      <c r="A273" s="54"/>
      <c r="B273" s="54"/>
      <c r="C273" s="54"/>
    </row>
    <row r="274" spans="1:3" ht="16.5">
      <c r="A274" s="54"/>
      <c r="B274" s="54"/>
      <c r="C274" s="54"/>
    </row>
    <row r="275" spans="1:3" ht="16.5">
      <c r="A275" s="54"/>
      <c r="B275" s="54"/>
      <c r="C275" s="54"/>
    </row>
    <row r="276" spans="1:3" ht="16.5">
      <c r="A276" s="54"/>
      <c r="B276" s="54"/>
      <c r="C276" s="54"/>
    </row>
    <row r="277" spans="1:3" ht="16.5">
      <c r="A277" s="54"/>
      <c r="B277" s="54"/>
      <c r="C277" s="54"/>
    </row>
    <row r="278" spans="1:3" ht="16.5">
      <c r="A278" s="54"/>
      <c r="B278" s="54"/>
      <c r="C278" s="54"/>
    </row>
    <row r="279" spans="1:3" ht="16.5">
      <c r="A279" s="54"/>
      <c r="B279" s="54"/>
      <c r="C279" s="54"/>
    </row>
    <row r="280" spans="1:3" ht="16.5">
      <c r="A280" s="54"/>
      <c r="B280" s="54"/>
      <c r="C280" s="54"/>
    </row>
    <row r="281" spans="1:3" ht="16.5">
      <c r="A281" s="54"/>
      <c r="B281" s="54"/>
      <c r="C281" s="54"/>
    </row>
    <row r="282" spans="1:3" ht="16.5">
      <c r="A282" s="54"/>
      <c r="B282" s="54"/>
      <c r="C282" s="54"/>
    </row>
    <row r="283" spans="1:3" ht="16.5">
      <c r="A283" s="54"/>
      <c r="B283" s="54"/>
      <c r="C283" s="54"/>
    </row>
    <row r="284" spans="1:3" ht="16.5">
      <c r="A284" s="54"/>
      <c r="B284" s="54"/>
      <c r="C284" s="54"/>
    </row>
    <row r="285" spans="1:3" ht="16.5">
      <c r="A285" s="54"/>
      <c r="B285" s="54"/>
      <c r="C285" s="54"/>
    </row>
    <row r="286" spans="1:3" ht="16.5">
      <c r="A286" s="54"/>
      <c r="B286" s="54"/>
      <c r="C286" s="54"/>
    </row>
    <row r="287" spans="1:3" ht="16.5">
      <c r="A287" s="54"/>
      <c r="B287" s="54"/>
      <c r="C287" s="54"/>
    </row>
    <row r="288" spans="1:3" ht="16.5">
      <c r="A288" s="54"/>
      <c r="B288" s="54"/>
      <c r="C288" s="54"/>
    </row>
    <row r="289" spans="1:3" ht="16.5">
      <c r="A289" s="54"/>
      <c r="B289" s="54"/>
      <c r="C289" s="54"/>
    </row>
    <row r="290" spans="1:3" ht="16.5">
      <c r="A290" s="54"/>
      <c r="B290" s="54"/>
      <c r="C290" s="54"/>
    </row>
    <row r="291" spans="1:3" ht="16.5">
      <c r="A291" s="54"/>
      <c r="B291" s="54"/>
      <c r="C291" s="54"/>
    </row>
    <row r="292" spans="1:3" ht="16.5">
      <c r="A292" s="54"/>
      <c r="B292" s="54"/>
      <c r="C292" s="54"/>
    </row>
    <row r="293" spans="1:3" ht="16.5">
      <c r="A293" s="54"/>
      <c r="B293" s="54"/>
      <c r="C293" s="54"/>
    </row>
    <row r="294" spans="1:3" ht="16.5">
      <c r="A294" s="54"/>
      <c r="B294" s="54"/>
      <c r="C294" s="54"/>
    </row>
    <row r="295" spans="1:3" ht="16.5">
      <c r="A295" s="54"/>
      <c r="B295" s="54"/>
      <c r="C295" s="54"/>
    </row>
    <row r="296" spans="1:3" ht="16.5">
      <c r="A296" s="54"/>
      <c r="B296" s="54"/>
      <c r="C296" s="54"/>
    </row>
    <row r="297" spans="1:3" ht="16.5">
      <c r="A297" s="54"/>
      <c r="B297" s="54"/>
      <c r="C297" s="54"/>
    </row>
    <row r="298" spans="1:3" ht="16.5">
      <c r="A298" s="54"/>
      <c r="B298" s="54"/>
      <c r="C298" s="54"/>
    </row>
    <row r="299" spans="1:3" ht="16.5">
      <c r="A299" s="54"/>
      <c r="B299" s="54"/>
      <c r="C299" s="54"/>
    </row>
    <row r="300" spans="1:3" ht="16.5">
      <c r="A300" s="54"/>
      <c r="B300" s="54"/>
      <c r="C300" s="54"/>
    </row>
    <row r="301" spans="1:3" ht="16.5">
      <c r="A301" s="54"/>
      <c r="B301" s="54"/>
      <c r="C301" s="54"/>
    </row>
    <row r="302" spans="1:3" ht="16.5">
      <c r="A302" s="54"/>
      <c r="B302" s="54"/>
      <c r="C302" s="54"/>
    </row>
    <row r="303" spans="1:3" ht="16.5">
      <c r="A303" s="54"/>
      <c r="B303" s="54"/>
      <c r="C303" s="54"/>
    </row>
    <row r="304" spans="1:3" ht="16.5">
      <c r="A304" s="54"/>
      <c r="B304" s="54"/>
      <c r="C304" s="54"/>
    </row>
    <row r="305" spans="1:3" ht="16.5">
      <c r="A305" s="54"/>
      <c r="B305" s="54"/>
      <c r="C305" s="54"/>
    </row>
    <row r="306" spans="1:3" ht="16.5">
      <c r="A306" s="54"/>
      <c r="B306" s="54"/>
      <c r="C306" s="54"/>
    </row>
    <row r="307" spans="1:3" ht="16.5">
      <c r="A307" s="54"/>
      <c r="B307" s="54"/>
      <c r="C307" s="54"/>
    </row>
    <row r="308" spans="1:3" ht="16.5">
      <c r="A308" s="54"/>
      <c r="B308" s="54"/>
      <c r="C308" s="54"/>
    </row>
    <row r="309" spans="1:3" ht="16.5">
      <c r="A309" s="54"/>
      <c r="B309" s="54"/>
      <c r="C309" s="54"/>
    </row>
    <row r="310" spans="1:3" ht="16.5">
      <c r="A310" s="54"/>
      <c r="B310" s="54"/>
      <c r="C310" s="54"/>
    </row>
    <row r="311" spans="1:3" ht="16.5">
      <c r="A311" s="54"/>
      <c r="B311" s="54"/>
      <c r="C311" s="54"/>
    </row>
    <row r="312" spans="1:3" ht="16.5">
      <c r="A312" s="54"/>
      <c r="B312" s="54"/>
      <c r="C312" s="54"/>
    </row>
    <row r="313" spans="1:3" ht="16.5">
      <c r="A313" s="54"/>
      <c r="B313" s="54"/>
      <c r="C313" s="54"/>
    </row>
    <row r="314" spans="1:3" ht="16.5">
      <c r="A314" s="54"/>
      <c r="B314" s="54"/>
      <c r="C314" s="54"/>
    </row>
    <row r="315" spans="1:3" ht="16.5">
      <c r="A315" s="54"/>
      <c r="B315" s="54"/>
      <c r="C315" s="54"/>
    </row>
    <row r="316" spans="1:3" ht="16.5">
      <c r="A316" s="54"/>
      <c r="B316" s="54"/>
      <c r="C316" s="54"/>
    </row>
    <row r="317" spans="1:3" ht="16.5">
      <c r="A317" s="54"/>
      <c r="B317" s="54"/>
      <c r="C317" s="54"/>
    </row>
    <row r="318" spans="1:3" ht="16.5">
      <c r="A318" s="54"/>
      <c r="B318" s="54"/>
      <c r="C318" s="54"/>
    </row>
    <row r="319" spans="1:3" ht="16.5">
      <c r="A319" s="54"/>
      <c r="B319" s="54"/>
      <c r="C319" s="54"/>
    </row>
    <row r="320" spans="1:3" ht="16.5">
      <c r="A320" s="54"/>
      <c r="B320" s="54"/>
      <c r="C320" s="54"/>
    </row>
    <row r="321" spans="1:3" ht="16.5">
      <c r="A321" s="54"/>
      <c r="B321" s="54"/>
      <c r="C321" s="54"/>
    </row>
    <row r="322" spans="1:3" ht="16.5">
      <c r="A322" s="54"/>
      <c r="B322" s="54"/>
      <c r="C322" s="54"/>
    </row>
    <row r="323" spans="1:3" ht="16.5">
      <c r="A323" s="54"/>
      <c r="B323" s="54"/>
      <c r="C323" s="54"/>
    </row>
    <row r="324" spans="1:3" ht="16.5">
      <c r="A324" s="54"/>
      <c r="B324" s="54"/>
      <c r="C324" s="54"/>
    </row>
    <row r="325" spans="1:3" ht="16.5">
      <c r="A325" s="54"/>
      <c r="B325" s="54"/>
      <c r="C325" s="54"/>
    </row>
    <row r="326" spans="1:3" ht="16.5">
      <c r="A326" s="54"/>
      <c r="B326" s="54"/>
      <c r="C326" s="54"/>
    </row>
    <row r="327" spans="1:3" ht="16.5">
      <c r="A327" s="54"/>
      <c r="B327" s="54"/>
      <c r="C327" s="54"/>
    </row>
    <row r="328" spans="1:3" ht="16.5">
      <c r="A328" s="54"/>
      <c r="B328" s="54"/>
      <c r="C328" s="54"/>
    </row>
    <row r="329" spans="1:3" ht="16.5">
      <c r="A329" s="54"/>
      <c r="B329" s="54"/>
      <c r="C329" s="54"/>
    </row>
    <row r="330" spans="1:3" ht="16.5">
      <c r="A330" s="54"/>
      <c r="B330" s="54"/>
      <c r="C330" s="54"/>
    </row>
    <row r="331" spans="1:3" ht="16.5">
      <c r="A331" s="54"/>
      <c r="B331" s="54"/>
      <c r="C331" s="54"/>
    </row>
    <row r="332" spans="1:3" ht="16.5">
      <c r="A332" s="54"/>
      <c r="B332" s="54"/>
      <c r="C332" s="54"/>
    </row>
    <row r="333" spans="1:3" ht="16.5">
      <c r="A333" s="54"/>
      <c r="B333" s="54"/>
      <c r="C333" s="54"/>
    </row>
    <row r="334" spans="1:3" ht="16.5">
      <c r="A334" s="54"/>
      <c r="B334" s="54"/>
      <c r="C334" s="54"/>
    </row>
    <row r="335" spans="1:3" ht="16.5">
      <c r="A335" s="54"/>
      <c r="B335" s="54"/>
      <c r="C335" s="54"/>
    </row>
    <row r="336" spans="1:3" ht="16.5">
      <c r="A336" s="54"/>
      <c r="B336" s="54"/>
      <c r="C336" s="54"/>
    </row>
    <row r="337" spans="1:3" ht="16.5">
      <c r="A337" s="54"/>
      <c r="B337" s="54"/>
      <c r="C337" s="54"/>
    </row>
    <row r="338" spans="1:3" ht="16.5">
      <c r="A338" s="54"/>
      <c r="B338" s="54"/>
      <c r="C338" s="54"/>
    </row>
    <row r="339" spans="1:3" ht="16.5">
      <c r="A339" s="54"/>
      <c r="B339" s="54"/>
      <c r="C339" s="54"/>
    </row>
    <row r="340" spans="1:3" ht="16.5">
      <c r="A340" s="54"/>
      <c r="B340" s="54"/>
      <c r="C340" s="54"/>
    </row>
    <row r="341" spans="1:3" ht="16.5">
      <c r="A341" s="54"/>
      <c r="B341" s="54"/>
      <c r="C341" s="54"/>
    </row>
    <row r="342" spans="1:3" ht="16.5">
      <c r="A342" s="54"/>
      <c r="B342" s="54"/>
      <c r="C342" s="54"/>
    </row>
    <row r="343" spans="1:3" ht="16.5">
      <c r="A343" s="54"/>
      <c r="B343" s="54"/>
      <c r="C343" s="54"/>
    </row>
    <row r="344" spans="1:3" ht="16.5">
      <c r="A344" s="54"/>
      <c r="B344" s="54"/>
      <c r="C344" s="54"/>
    </row>
    <row r="345" spans="1:3" ht="16.5">
      <c r="A345" s="54"/>
      <c r="B345" s="54"/>
      <c r="C345" s="54"/>
    </row>
    <row r="346" spans="1:3" ht="16.5">
      <c r="A346" s="54"/>
      <c r="B346" s="54"/>
      <c r="C346" s="54"/>
    </row>
    <row r="347" spans="1:3" ht="16.5">
      <c r="A347" s="54"/>
      <c r="B347" s="54"/>
      <c r="C347" s="54"/>
    </row>
    <row r="348" spans="1:3" ht="16.5">
      <c r="A348" s="54"/>
      <c r="B348" s="54"/>
      <c r="C348" s="54"/>
    </row>
    <row r="349" spans="1:3" ht="16.5">
      <c r="A349" s="54"/>
      <c r="B349" s="54"/>
      <c r="C349" s="54"/>
    </row>
    <row r="350" spans="1:3" ht="16.5">
      <c r="A350" s="54"/>
      <c r="B350" s="54"/>
      <c r="C350" s="54"/>
    </row>
    <row r="351" spans="1:3" ht="16.5">
      <c r="A351" s="54"/>
      <c r="B351" s="54"/>
      <c r="C351" s="54"/>
    </row>
    <row r="352" spans="1:3" ht="16.5">
      <c r="A352" s="54"/>
      <c r="B352" s="54"/>
      <c r="C352" s="54"/>
    </row>
    <row r="353" spans="1:3" ht="16.5">
      <c r="A353" s="54"/>
      <c r="B353" s="54"/>
      <c r="C353" s="54"/>
    </row>
    <row r="354" spans="1:3" ht="16.5">
      <c r="A354" s="54"/>
      <c r="B354" s="54"/>
      <c r="C354" s="54"/>
    </row>
    <row r="355" spans="1:3" ht="16.5">
      <c r="A355" s="54"/>
      <c r="B355" s="54"/>
      <c r="C355" s="54"/>
    </row>
    <row r="356" spans="1:3" ht="16.5">
      <c r="A356" s="54"/>
      <c r="B356" s="54"/>
      <c r="C356" s="54"/>
    </row>
    <row r="357" spans="1:3" ht="16.5">
      <c r="A357" s="54"/>
      <c r="B357" s="54"/>
      <c r="C357" s="54"/>
    </row>
    <row r="358" spans="1:3" ht="16.5">
      <c r="A358" s="54"/>
      <c r="B358" s="54"/>
      <c r="C358" s="54"/>
    </row>
    <row r="359" spans="1:3" ht="16.5">
      <c r="A359" s="54"/>
      <c r="B359" s="54"/>
      <c r="C359" s="54"/>
    </row>
    <row r="360" spans="1:3" ht="16.5">
      <c r="A360" s="54"/>
      <c r="B360" s="54"/>
      <c r="C360" s="54"/>
    </row>
    <row r="361" spans="1:3" ht="16.5">
      <c r="A361" s="54"/>
      <c r="B361" s="54"/>
      <c r="C361" s="54"/>
    </row>
    <row r="362" spans="1:3" ht="16.5">
      <c r="A362" s="54"/>
      <c r="B362" s="54"/>
      <c r="C362" s="54"/>
    </row>
    <row r="363" spans="1:3" ht="16.5">
      <c r="A363" s="54"/>
      <c r="B363" s="54"/>
      <c r="C363" s="54"/>
    </row>
    <row r="364" spans="1:3" ht="16.5">
      <c r="A364" s="54"/>
      <c r="B364" s="54"/>
      <c r="C364" s="54"/>
    </row>
    <row r="365" spans="1:3" ht="16.5">
      <c r="A365" s="54"/>
      <c r="B365" s="54"/>
      <c r="C365" s="54"/>
    </row>
    <row r="366" spans="1:3" ht="16.5">
      <c r="A366" s="54"/>
      <c r="B366" s="54"/>
      <c r="C366" s="54"/>
    </row>
    <row r="367" spans="1:3" ht="16.5">
      <c r="A367" s="54"/>
      <c r="B367" s="54"/>
      <c r="C367" s="54"/>
    </row>
    <row r="368" spans="1:3" ht="16.5">
      <c r="A368" s="54"/>
      <c r="B368" s="54"/>
      <c r="C368" s="54"/>
    </row>
    <row r="369" spans="1:3" ht="16.5">
      <c r="A369" s="54"/>
      <c r="B369" s="54"/>
      <c r="C369" s="54"/>
    </row>
    <row r="370" spans="1:3" ht="16.5">
      <c r="A370" s="54"/>
      <c r="B370" s="54"/>
      <c r="C370" s="54"/>
    </row>
    <row r="371" spans="1:3" ht="16.5">
      <c r="A371" s="54"/>
      <c r="B371" s="54"/>
      <c r="C371" s="54"/>
    </row>
    <row r="372" spans="1:3" ht="16.5">
      <c r="A372" s="54"/>
      <c r="B372" s="54"/>
      <c r="C372" s="54"/>
    </row>
    <row r="373" spans="1:3" ht="16.5">
      <c r="A373" s="54"/>
      <c r="B373" s="54"/>
      <c r="C373" s="54"/>
    </row>
    <row r="374" spans="1:3" ht="16.5">
      <c r="A374" s="54"/>
      <c r="B374" s="54"/>
      <c r="C374" s="54"/>
    </row>
    <row r="375" spans="1:3" ht="16.5">
      <c r="A375" s="54"/>
      <c r="B375" s="54"/>
      <c r="C375" s="54"/>
    </row>
    <row r="376" spans="1:3" ht="16.5">
      <c r="A376" s="54"/>
      <c r="B376" s="54"/>
      <c r="C376" s="54"/>
    </row>
    <row r="377" spans="1:3" ht="16.5">
      <c r="A377" s="54"/>
      <c r="B377" s="54"/>
      <c r="C377" s="54"/>
    </row>
    <row r="378" spans="1:3" ht="16.5">
      <c r="A378" s="54"/>
      <c r="B378" s="54"/>
      <c r="C378" s="54"/>
    </row>
    <row r="379" spans="1:3" ht="16.5">
      <c r="A379" s="54"/>
      <c r="B379" s="54"/>
      <c r="C379" s="54"/>
    </row>
    <row r="380" spans="1:3" ht="16.5">
      <c r="A380" s="54"/>
      <c r="B380" s="54"/>
      <c r="C380" s="54"/>
    </row>
    <row r="381" spans="1:3" ht="16.5">
      <c r="A381" s="54"/>
      <c r="B381" s="54"/>
      <c r="C381" s="54"/>
    </row>
    <row r="382" spans="1:3" ht="16.5">
      <c r="A382" s="54"/>
      <c r="B382" s="54"/>
      <c r="C382" s="54"/>
    </row>
    <row r="383" spans="1:3" ht="16.5">
      <c r="A383" s="54"/>
      <c r="B383" s="54"/>
      <c r="C383" s="54"/>
    </row>
    <row r="384" spans="1:3" ht="16.5">
      <c r="A384" s="54"/>
      <c r="B384" s="54"/>
      <c r="C384" s="54"/>
    </row>
    <row r="385" spans="1:3" ht="16.5">
      <c r="A385" s="54"/>
      <c r="B385" s="54"/>
      <c r="C385" s="54"/>
    </row>
    <row r="386" spans="1:3" ht="16.5">
      <c r="A386" s="54"/>
      <c r="B386" s="54"/>
      <c r="C386" s="54"/>
    </row>
    <row r="387" spans="1:3" ht="16.5">
      <c r="A387" s="54"/>
      <c r="B387" s="54"/>
      <c r="C387" s="54"/>
    </row>
    <row r="388" spans="1:3" ht="16.5">
      <c r="A388" s="54"/>
      <c r="B388" s="54"/>
      <c r="C388" s="54"/>
    </row>
    <row r="389" spans="1:3" ht="16.5">
      <c r="A389" s="54"/>
      <c r="B389" s="54"/>
      <c r="C389" s="54"/>
    </row>
    <row r="390" spans="1:3" ht="16.5">
      <c r="A390" s="54"/>
      <c r="B390" s="54"/>
      <c r="C390" s="54"/>
    </row>
    <row r="391" spans="1:3" ht="16.5">
      <c r="A391" s="54"/>
      <c r="B391" s="54"/>
      <c r="C391" s="54"/>
    </row>
    <row r="392" spans="1:3" ht="16.5">
      <c r="A392" s="54"/>
      <c r="B392" s="54"/>
      <c r="C392" s="54"/>
    </row>
    <row r="393" spans="1:3" ht="16.5">
      <c r="A393" s="54"/>
      <c r="B393" s="54"/>
      <c r="C393" s="54"/>
    </row>
    <row r="394" spans="1:3" ht="16.5">
      <c r="A394" s="54"/>
      <c r="B394" s="54"/>
      <c r="C394" s="54"/>
    </row>
    <row r="395" spans="1:3" ht="16.5">
      <c r="A395" s="54"/>
      <c r="B395" s="54"/>
      <c r="C395" s="54"/>
    </row>
    <row r="396" spans="1:3" ht="16.5">
      <c r="A396" s="54"/>
      <c r="B396" s="54"/>
      <c r="C396" s="54"/>
    </row>
    <row r="397" spans="1:3" ht="16.5">
      <c r="A397" s="54"/>
      <c r="B397" s="54"/>
      <c r="C397" s="54"/>
    </row>
    <row r="398" spans="1:3" ht="16.5">
      <c r="A398" s="54"/>
      <c r="B398" s="54"/>
      <c r="C398" s="54"/>
    </row>
    <row r="399" spans="1:3" ht="16.5">
      <c r="A399" s="54"/>
      <c r="B399" s="54"/>
      <c r="C399" s="54"/>
    </row>
    <row r="400" spans="1:3" ht="16.5">
      <c r="A400" s="54"/>
      <c r="B400" s="54"/>
      <c r="C400" s="54"/>
    </row>
    <row r="401" spans="1:3" ht="16.5">
      <c r="A401" s="54"/>
      <c r="B401" s="54"/>
      <c r="C401" s="54"/>
    </row>
    <row r="402" spans="1:3" ht="16.5">
      <c r="A402" s="54"/>
      <c r="B402" s="54"/>
      <c r="C402" s="54"/>
    </row>
    <row r="403" spans="1:3" ht="16.5">
      <c r="A403" s="54"/>
      <c r="B403" s="54"/>
      <c r="C403" s="54"/>
    </row>
    <row r="404" spans="1:3" ht="16.5">
      <c r="A404" s="54"/>
      <c r="B404" s="54"/>
      <c r="C404" s="54"/>
    </row>
    <row r="405" spans="1:3" ht="16.5">
      <c r="A405" s="54"/>
      <c r="B405" s="54"/>
      <c r="C405" s="54"/>
    </row>
    <row r="406" spans="1:3" ht="16.5">
      <c r="A406" s="54"/>
      <c r="B406" s="54"/>
      <c r="C406" s="54"/>
    </row>
    <row r="407" spans="1:3" ht="16.5">
      <c r="A407" s="54"/>
      <c r="B407" s="54"/>
      <c r="C407" s="54"/>
    </row>
    <row r="408" spans="1:3" ht="16.5">
      <c r="A408" s="54"/>
      <c r="B408" s="54"/>
      <c r="C408" s="54"/>
    </row>
    <row r="409" spans="1:3" ht="16.5">
      <c r="A409" s="54"/>
      <c r="B409" s="54"/>
      <c r="C409" s="54"/>
    </row>
    <row r="410" spans="1:3" ht="16.5">
      <c r="A410" s="54"/>
      <c r="B410" s="54"/>
      <c r="C410" s="54"/>
    </row>
    <row r="411" spans="1:3" ht="16.5">
      <c r="A411" s="54"/>
      <c r="B411" s="54"/>
      <c r="C411" s="54"/>
    </row>
    <row r="412" spans="1:3" ht="16.5">
      <c r="A412" s="54"/>
      <c r="B412" s="54"/>
      <c r="C412" s="54"/>
    </row>
    <row r="413" spans="1:3" ht="16.5">
      <c r="A413" s="54"/>
      <c r="B413" s="54"/>
      <c r="C413" s="54"/>
    </row>
    <row r="414" spans="1:3" ht="16.5">
      <c r="A414" s="54"/>
      <c r="B414" s="54"/>
      <c r="C414" s="54"/>
    </row>
    <row r="415" spans="1:3" ht="16.5">
      <c r="A415" s="54"/>
      <c r="B415" s="54"/>
      <c r="C415" s="54"/>
    </row>
    <row r="416" spans="1:3" ht="16.5">
      <c r="A416" s="54"/>
      <c r="B416" s="54"/>
      <c r="C416" s="54"/>
    </row>
    <row r="417" spans="1:3" ht="16.5">
      <c r="A417" s="54"/>
      <c r="B417" s="54"/>
      <c r="C417" s="54"/>
    </row>
    <row r="418" spans="1:3" ht="16.5">
      <c r="A418" s="54"/>
      <c r="B418" s="54"/>
      <c r="C418" s="54"/>
    </row>
    <row r="419" spans="1:3" ht="16.5">
      <c r="A419" s="54"/>
      <c r="B419" s="54"/>
      <c r="C419" s="54"/>
    </row>
    <row r="420" spans="1:3" ht="16.5">
      <c r="A420" s="54"/>
      <c r="B420" s="54"/>
      <c r="C420" s="54"/>
    </row>
    <row r="421" spans="1:3" ht="16.5">
      <c r="A421" s="54"/>
      <c r="B421" s="54"/>
      <c r="C421" s="54"/>
    </row>
    <row r="422" spans="1:3" ht="16.5">
      <c r="A422" s="54"/>
      <c r="B422" s="54"/>
      <c r="C422" s="54"/>
    </row>
    <row r="423" spans="1:3" ht="16.5">
      <c r="A423" s="54"/>
      <c r="B423" s="54"/>
      <c r="C423" s="54"/>
    </row>
    <row r="424" spans="1:3" ht="16.5">
      <c r="A424" s="54"/>
      <c r="B424" s="54"/>
      <c r="C424" s="54"/>
    </row>
    <row r="425" spans="1:3" ht="16.5">
      <c r="A425" s="54"/>
      <c r="B425" s="54"/>
      <c r="C425" s="54"/>
    </row>
    <row r="426" spans="1:3" ht="16.5">
      <c r="A426" s="54"/>
      <c r="B426" s="54"/>
      <c r="C426" s="54"/>
    </row>
    <row r="427" spans="1:3" ht="16.5">
      <c r="A427" s="54"/>
      <c r="B427" s="54"/>
      <c r="C427" s="54"/>
    </row>
    <row r="428" spans="1:3" ht="16.5">
      <c r="A428" s="54"/>
      <c r="B428" s="54"/>
      <c r="C428" s="54"/>
    </row>
    <row r="429" spans="1:3" ht="16.5">
      <c r="A429" s="54"/>
      <c r="B429" s="54"/>
      <c r="C429" s="54"/>
    </row>
    <row r="430" spans="1:3" ht="16.5">
      <c r="A430" s="54"/>
      <c r="B430" s="54"/>
      <c r="C430" s="54"/>
    </row>
    <row r="431" spans="1:3" ht="16.5">
      <c r="A431" s="54"/>
      <c r="B431" s="54"/>
      <c r="C431" s="54"/>
    </row>
    <row r="432" spans="1:3" ht="16.5">
      <c r="A432" s="54"/>
      <c r="B432" s="54"/>
      <c r="C432" s="54"/>
    </row>
    <row r="433" spans="1:3" ht="16.5">
      <c r="A433" s="54"/>
      <c r="B433" s="54"/>
      <c r="C433" s="54"/>
    </row>
    <row r="434" spans="1:3" ht="16.5">
      <c r="A434" s="54"/>
      <c r="B434" s="54"/>
      <c r="C434" s="54"/>
    </row>
    <row r="435" spans="1:3" ht="16.5">
      <c r="A435" s="54"/>
      <c r="B435" s="54"/>
      <c r="C435" s="54"/>
    </row>
    <row r="436" spans="1:3" ht="16.5">
      <c r="A436" s="54"/>
      <c r="B436" s="54"/>
      <c r="C436" s="54"/>
    </row>
    <row r="437" spans="1:3" ht="16.5">
      <c r="A437" s="54"/>
      <c r="B437" s="54"/>
      <c r="C437" s="54"/>
    </row>
    <row r="438" spans="1:3" ht="16.5">
      <c r="A438" s="54"/>
      <c r="B438" s="54"/>
      <c r="C438" s="54"/>
    </row>
    <row r="439" spans="1:3" ht="16.5">
      <c r="A439" s="54"/>
      <c r="B439" s="54"/>
      <c r="C439" s="54"/>
    </row>
    <row r="440" spans="1:3" ht="16.5">
      <c r="A440" s="54"/>
      <c r="B440" s="54"/>
      <c r="C440" s="54"/>
    </row>
    <row r="441" spans="1:3" ht="16.5">
      <c r="A441" s="54"/>
      <c r="B441" s="54"/>
      <c r="C441" s="54"/>
    </row>
    <row r="442" spans="1:3" ht="16.5">
      <c r="A442" s="54"/>
      <c r="B442" s="54"/>
      <c r="C442" s="54"/>
    </row>
    <row r="443" spans="1:3" ht="16.5">
      <c r="A443" s="54"/>
      <c r="B443" s="54"/>
      <c r="C443" s="54"/>
    </row>
    <row r="444" spans="1:3" ht="16.5">
      <c r="A444" s="54"/>
      <c r="B444" s="54"/>
      <c r="C444" s="54"/>
    </row>
    <row r="445" spans="1:3" ht="16.5">
      <c r="A445" s="54"/>
      <c r="B445" s="54"/>
      <c r="C445" s="54"/>
    </row>
    <row r="446" spans="1:3" ht="16.5">
      <c r="A446" s="54"/>
      <c r="B446" s="54"/>
      <c r="C446" s="54"/>
    </row>
    <row r="447" spans="1:3" ht="16.5">
      <c r="A447" s="54"/>
      <c r="B447" s="54"/>
      <c r="C447" s="54"/>
    </row>
    <row r="448" spans="1:3" ht="16.5">
      <c r="A448" s="54"/>
      <c r="B448" s="54"/>
      <c r="C448" s="54"/>
    </row>
    <row r="449" spans="1:3" ht="16.5">
      <c r="A449" s="54"/>
      <c r="B449" s="54"/>
      <c r="C449" s="54"/>
    </row>
    <row r="450" spans="1:3" ht="16.5">
      <c r="A450" s="54"/>
      <c r="B450" s="54"/>
      <c r="C450" s="54"/>
    </row>
    <row r="451" spans="1:3" ht="16.5">
      <c r="A451" s="54"/>
      <c r="B451" s="54"/>
      <c r="C451" s="54"/>
    </row>
    <row r="452" spans="1:3" ht="16.5">
      <c r="A452" s="54"/>
      <c r="B452" s="54"/>
      <c r="C452" s="54"/>
    </row>
    <row r="453" spans="1:3" ht="16.5">
      <c r="A453" s="54"/>
      <c r="B453" s="54"/>
      <c r="C453" s="54"/>
    </row>
    <row r="454" spans="1:3" ht="16.5">
      <c r="A454" s="54"/>
      <c r="B454" s="54"/>
      <c r="C454" s="54"/>
    </row>
    <row r="455" spans="1:3" ht="16.5">
      <c r="A455" s="54"/>
      <c r="B455" s="54"/>
      <c r="C455" s="54"/>
    </row>
    <row r="456" spans="1:3" ht="16.5">
      <c r="A456" s="54"/>
      <c r="B456" s="54"/>
      <c r="C456" s="54"/>
    </row>
    <row r="457" spans="1:3" ht="16.5">
      <c r="A457" s="54"/>
      <c r="B457" s="54"/>
      <c r="C457" s="54"/>
    </row>
    <row r="458" spans="1:3" ht="16.5">
      <c r="A458" s="54"/>
      <c r="B458" s="54"/>
      <c r="C458" s="54"/>
    </row>
    <row r="459" spans="1:3" ht="16.5">
      <c r="A459" s="54"/>
      <c r="B459" s="54"/>
      <c r="C459" s="54"/>
    </row>
    <row r="460" spans="1:3" ht="16.5">
      <c r="A460" s="54"/>
      <c r="B460" s="54"/>
      <c r="C460" s="54"/>
    </row>
    <row r="461" spans="1:3" ht="16.5">
      <c r="A461" s="54"/>
      <c r="B461" s="54"/>
      <c r="C461" s="54"/>
    </row>
    <row r="462" spans="1:3" ht="16.5">
      <c r="A462" s="54"/>
      <c r="B462" s="54"/>
      <c r="C462" s="54"/>
    </row>
    <row r="463" spans="1:3" ht="16.5">
      <c r="A463" s="54"/>
      <c r="B463" s="54"/>
      <c r="C463" s="54"/>
    </row>
    <row r="464" spans="1:3" ht="16.5">
      <c r="A464" s="54"/>
      <c r="B464" s="54"/>
      <c r="C464" s="54"/>
    </row>
    <row r="465" spans="1:3" ht="16.5">
      <c r="A465" s="54"/>
      <c r="B465" s="54"/>
      <c r="C465" s="54"/>
    </row>
    <row r="466" spans="1:3" ht="16.5">
      <c r="A466" s="54"/>
      <c r="B466" s="54"/>
      <c r="C466" s="54"/>
    </row>
    <row r="467" spans="1:3" ht="16.5">
      <c r="A467" s="54"/>
      <c r="B467" s="54"/>
      <c r="C467" s="54"/>
    </row>
    <row r="468" spans="1:3" ht="16.5">
      <c r="A468" s="54"/>
      <c r="B468" s="54"/>
      <c r="C468" s="54"/>
    </row>
    <row r="469" spans="1:3" ht="16.5">
      <c r="A469" s="54"/>
      <c r="B469" s="54"/>
      <c r="C469" s="54"/>
    </row>
    <row r="470" spans="1:3" ht="16.5">
      <c r="A470" s="54"/>
      <c r="B470" s="54"/>
      <c r="C470" s="54"/>
    </row>
    <row r="471" spans="1:3" ht="16.5">
      <c r="A471" s="54"/>
      <c r="B471" s="54"/>
      <c r="C471" s="54"/>
    </row>
    <row r="472" spans="1:3" ht="16.5">
      <c r="A472" s="54"/>
      <c r="B472" s="54"/>
      <c r="C472" s="54"/>
    </row>
    <row r="473" spans="1:3" ht="16.5">
      <c r="A473" s="54"/>
      <c r="B473" s="54"/>
      <c r="C473" s="54"/>
    </row>
    <row r="474" spans="1:3" ht="16.5">
      <c r="A474" s="54"/>
      <c r="B474" s="54"/>
      <c r="C474" s="54"/>
    </row>
    <row r="475" spans="1:3" ht="16.5">
      <c r="A475" s="54"/>
      <c r="B475" s="54"/>
      <c r="C475" s="54"/>
    </row>
    <row r="476" spans="1:3" ht="16.5">
      <c r="A476" s="54"/>
      <c r="B476" s="54"/>
      <c r="C476" s="54"/>
    </row>
    <row r="477" spans="1:3" ht="16.5">
      <c r="A477" s="54"/>
      <c r="B477" s="54"/>
      <c r="C477" s="54"/>
    </row>
    <row r="478" spans="1:3" ht="16.5">
      <c r="A478" s="54"/>
      <c r="B478" s="54"/>
      <c r="C478" s="54"/>
    </row>
    <row r="479" spans="1:3" ht="16.5">
      <c r="A479" s="54"/>
      <c r="B479" s="54"/>
      <c r="C479" s="54"/>
    </row>
    <row r="480" spans="1:3" ht="16.5">
      <c r="A480" s="54"/>
      <c r="B480" s="54"/>
      <c r="C480" s="54"/>
    </row>
    <row r="481" spans="1:3" ht="16.5">
      <c r="A481" s="54"/>
      <c r="B481" s="54"/>
      <c r="C481" s="54"/>
    </row>
    <row r="482" spans="1:3" ht="16.5">
      <c r="A482" s="54"/>
      <c r="B482" s="54"/>
      <c r="C482" s="54"/>
    </row>
    <row r="483" spans="1:3" ht="16.5">
      <c r="A483" s="54"/>
      <c r="B483" s="54"/>
      <c r="C483" s="54"/>
    </row>
    <row r="484" spans="1:3" ht="16.5">
      <c r="A484" s="54"/>
      <c r="B484" s="54"/>
      <c r="C484" s="54"/>
    </row>
    <row r="485" spans="1:3" ht="16.5">
      <c r="A485" s="54"/>
      <c r="B485" s="54"/>
      <c r="C485" s="54"/>
    </row>
    <row r="486" spans="1:3" ht="16.5">
      <c r="A486" s="54"/>
      <c r="B486" s="54"/>
      <c r="C486" s="54"/>
    </row>
    <row r="487" spans="1:3" ht="16.5">
      <c r="A487" s="54"/>
      <c r="B487" s="54"/>
      <c r="C487" s="54"/>
    </row>
    <row r="488" spans="1:3" ht="16.5">
      <c r="A488" s="54"/>
      <c r="B488" s="54"/>
      <c r="C488" s="54"/>
    </row>
    <row r="489" spans="1:3" ht="16.5">
      <c r="A489" s="54"/>
      <c r="B489" s="54"/>
      <c r="C489" s="54"/>
    </row>
    <row r="490" spans="1:3" ht="16.5">
      <c r="A490" s="54"/>
      <c r="B490" s="54"/>
      <c r="C490" s="54"/>
    </row>
    <row r="491" spans="1:3" ht="16.5">
      <c r="A491" s="54"/>
      <c r="B491" s="54"/>
      <c r="C491" s="54"/>
    </row>
    <row r="492" spans="1:3" ht="16.5">
      <c r="A492" s="54"/>
      <c r="B492" s="54"/>
      <c r="C492" s="54"/>
    </row>
    <row r="493" spans="1:3" ht="16.5">
      <c r="A493" s="54"/>
      <c r="B493" s="54"/>
      <c r="C493" s="54"/>
    </row>
    <row r="494" spans="1:3" ht="16.5">
      <c r="A494" s="54"/>
      <c r="B494" s="54"/>
      <c r="C494" s="54"/>
    </row>
    <row r="495" spans="1:3" ht="16.5">
      <c r="A495" s="54"/>
      <c r="B495" s="54"/>
      <c r="C495" s="54"/>
    </row>
    <row r="496" spans="1:3" ht="16.5">
      <c r="A496" s="54"/>
      <c r="B496" s="54"/>
      <c r="C496" s="54"/>
    </row>
    <row r="497" spans="1:3" ht="16.5">
      <c r="A497" s="54"/>
      <c r="B497" s="54"/>
      <c r="C497" s="54"/>
    </row>
    <row r="498" spans="1:3" ht="16.5">
      <c r="A498" s="54"/>
      <c r="B498" s="54"/>
      <c r="C498" s="54"/>
    </row>
    <row r="499" spans="1:3" ht="16.5">
      <c r="A499" s="54"/>
      <c r="B499" s="54"/>
      <c r="C499" s="54"/>
    </row>
    <row r="500" spans="1:3" ht="16.5">
      <c r="A500" s="54"/>
      <c r="B500" s="54"/>
      <c r="C500" s="54"/>
    </row>
    <row r="501" spans="1:3" ht="16.5">
      <c r="A501" s="54"/>
      <c r="B501" s="54"/>
      <c r="C501" s="54"/>
    </row>
    <row r="502" spans="1:3" ht="16.5">
      <c r="A502" s="54"/>
      <c r="B502" s="54"/>
      <c r="C502" s="54"/>
    </row>
    <row r="503" spans="1:3" ht="16.5">
      <c r="A503" s="54"/>
      <c r="B503" s="54"/>
      <c r="C503" s="54"/>
    </row>
    <row r="504" spans="1:3" ht="16.5">
      <c r="A504" s="54"/>
      <c r="B504" s="54"/>
      <c r="C504" s="54"/>
    </row>
    <row r="505" spans="1:3" ht="16.5">
      <c r="A505" s="54"/>
      <c r="B505" s="54"/>
      <c r="C505" s="54"/>
    </row>
    <row r="506" spans="1:3" ht="16.5">
      <c r="A506" s="54"/>
      <c r="B506" s="54"/>
      <c r="C506" s="54"/>
    </row>
    <row r="507" spans="1:3" ht="16.5">
      <c r="A507" s="54"/>
      <c r="B507" s="54"/>
      <c r="C507" s="54"/>
    </row>
    <row r="508" spans="1:3" ht="16.5">
      <c r="A508" s="54"/>
      <c r="B508" s="54"/>
      <c r="C508" s="54"/>
    </row>
    <row r="509" spans="1:3" ht="16.5">
      <c r="A509" s="54"/>
      <c r="B509" s="54"/>
      <c r="C509" s="54"/>
    </row>
    <row r="510" spans="1:3" ht="16.5">
      <c r="A510" s="54"/>
      <c r="B510" s="54"/>
      <c r="C510" s="54"/>
    </row>
    <row r="511" spans="1:3" ht="16.5">
      <c r="A511" s="54"/>
      <c r="B511" s="54"/>
      <c r="C511" s="54"/>
    </row>
    <row r="512" spans="1:3" ht="16.5">
      <c r="A512" s="54"/>
      <c r="B512" s="54"/>
      <c r="C512" s="54"/>
    </row>
    <row r="513" spans="1:3" ht="16.5">
      <c r="A513" s="54"/>
      <c r="B513" s="54"/>
      <c r="C513" s="54"/>
    </row>
    <row r="514" spans="1:3" ht="16.5">
      <c r="A514" s="54"/>
      <c r="B514" s="54"/>
      <c r="C514" s="54"/>
    </row>
    <row r="515" spans="1:3" ht="16.5">
      <c r="A515" s="54"/>
      <c r="B515" s="54"/>
      <c r="C515" s="54"/>
    </row>
    <row r="516" spans="1:3" ht="16.5">
      <c r="A516" s="54"/>
      <c r="B516" s="54"/>
      <c r="C516" s="54"/>
    </row>
    <row r="517" spans="1:3" ht="16.5">
      <c r="A517" s="54"/>
      <c r="B517" s="54"/>
      <c r="C517" s="54"/>
    </row>
    <row r="518" spans="1:3" ht="16.5">
      <c r="A518" s="54"/>
      <c r="B518" s="54"/>
      <c r="C518" s="54"/>
    </row>
    <row r="519" spans="1:3" ht="16.5">
      <c r="A519" s="54"/>
      <c r="B519" s="54"/>
      <c r="C519" s="54"/>
    </row>
    <row r="520" spans="1:3" ht="16.5">
      <c r="A520" s="54"/>
      <c r="B520" s="54"/>
      <c r="C520" s="54"/>
    </row>
    <row r="521" spans="1:3" ht="16.5">
      <c r="A521" s="54"/>
      <c r="B521" s="54"/>
      <c r="C521" s="54"/>
    </row>
    <row r="522" spans="1:3" ht="16.5">
      <c r="A522" s="54"/>
      <c r="B522" s="54"/>
      <c r="C522" s="54"/>
    </row>
    <row r="523" spans="1:3" ht="16.5">
      <c r="A523" s="54"/>
      <c r="B523" s="54"/>
      <c r="C523" s="54"/>
    </row>
    <row r="524" spans="1:3" ht="16.5">
      <c r="A524" s="54"/>
      <c r="B524" s="54"/>
      <c r="C524" s="54"/>
    </row>
    <row r="525" spans="1:3" ht="16.5">
      <c r="A525" s="54"/>
      <c r="B525" s="54"/>
      <c r="C525" s="54"/>
    </row>
    <row r="526" spans="1:3" ht="16.5">
      <c r="A526" s="54"/>
      <c r="B526" s="54"/>
      <c r="C526" s="54"/>
    </row>
    <row r="527" spans="1:3" ht="16.5">
      <c r="A527" s="54"/>
      <c r="B527" s="54"/>
      <c r="C527" s="54"/>
    </row>
    <row r="528" spans="1:3" ht="16.5">
      <c r="A528" s="54"/>
      <c r="B528" s="54"/>
      <c r="C528" s="54"/>
    </row>
    <row r="529" spans="1:3" ht="16.5">
      <c r="A529" s="54"/>
      <c r="B529" s="54"/>
      <c r="C529" s="54"/>
    </row>
    <row r="530" spans="1:3" ht="16.5">
      <c r="A530" s="54"/>
      <c r="B530" s="54"/>
      <c r="C530" s="54"/>
    </row>
    <row r="531" spans="1:3" ht="16.5">
      <c r="A531" s="54"/>
      <c r="B531" s="54"/>
      <c r="C531" s="54"/>
    </row>
    <row r="532" spans="1:3" ht="16.5">
      <c r="A532" s="54"/>
      <c r="B532" s="54"/>
      <c r="C532" s="54"/>
    </row>
    <row r="533" spans="1:3" ht="16.5">
      <c r="A533" s="54"/>
      <c r="B533" s="54"/>
      <c r="C533" s="54"/>
    </row>
    <row r="534" spans="1:3" ht="16.5">
      <c r="A534" s="54"/>
      <c r="B534" s="54"/>
      <c r="C534" s="54"/>
    </row>
    <row r="535" spans="1:3" ht="16.5">
      <c r="A535" s="54"/>
      <c r="B535" s="54"/>
      <c r="C535" s="54"/>
    </row>
    <row r="536" spans="1:3" ht="16.5">
      <c r="A536" s="54"/>
      <c r="B536" s="54"/>
      <c r="C536" s="54"/>
    </row>
    <row r="537" spans="1:3" ht="16.5">
      <c r="A537" s="54"/>
      <c r="B537" s="54"/>
      <c r="C537" s="54"/>
    </row>
    <row r="538" spans="1:3" ht="16.5">
      <c r="A538" s="54"/>
      <c r="B538" s="54"/>
      <c r="C538" s="54"/>
    </row>
    <row r="539" spans="1:3" ht="16.5">
      <c r="A539" s="54"/>
      <c r="B539" s="54"/>
      <c r="C539" s="54"/>
    </row>
    <row r="540" spans="1:3" ht="16.5">
      <c r="A540" s="54"/>
      <c r="B540" s="54"/>
      <c r="C540" s="54"/>
    </row>
    <row r="541" spans="1:3" ht="16.5">
      <c r="A541" s="54"/>
      <c r="B541" s="54"/>
      <c r="C541" s="54"/>
    </row>
    <row r="542" spans="1:3" ht="16.5">
      <c r="A542" s="54"/>
      <c r="B542" s="54"/>
      <c r="C542" s="54"/>
    </row>
    <row r="543" spans="1:3" ht="16.5">
      <c r="A543" s="54"/>
      <c r="B543" s="54"/>
      <c r="C543" s="54"/>
    </row>
    <row r="544" spans="1:3" ht="16.5">
      <c r="A544" s="54"/>
      <c r="B544" s="54"/>
      <c r="C544" s="54"/>
    </row>
    <row r="545" spans="1:3" ht="16.5">
      <c r="A545" s="54"/>
      <c r="B545" s="54"/>
      <c r="C545" s="54"/>
    </row>
    <row r="546" spans="1:3" ht="16.5">
      <c r="A546" s="54"/>
      <c r="B546" s="54"/>
      <c r="C546" s="54"/>
    </row>
    <row r="547" spans="1:3" ht="16.5">
      <c r="A547" s="54"/>
      <c r="B547" s="54"/>
      <c r="C547" s="54"/>
    </row>
    <row r="548" spans="1:3" ht="16.5">
      <c r="A548" s="54"/>
      <c r="B548" s="54"/>
      <c r="C548" s="54"/>
    </row>
    <row r="549" spans="1:3" ht="16.5">
      <c r="A549" s="54"/>
      <c r="B549" s="54"/>
      <c r="C549" s="54"/>
    </row>
    <row r="550" spans="1:3" ht="16.5">
      <c r="A550" s="54"/>
      <c r="B550" s="54"/>
      <c r="C550" s="54"/>
    </row>
    <row r="551" spans="1:3" ht="16.5">
      <c r="A551" s="54"/>
      <c r="B551" s="54"/>
      <c r="C551" s="54"/>
    </row>
    <row r="552" spans="1:3" ht="16.5">
      <c r="A552" s="54"/>
      <c r="B552" s="54"/>
      <c r="C552" s="54"/>
    </row>
    <row r="553" spans="1:3" ht="16.5">
      <c r="A553" s="54"/>
      <c r="B553" s="54"/>
      <c r="C553" s="54"/>
    </row>
    <row r="554" spans="1:3" ht="16.5">
      <c r="A554" s="54"/>
      <c r="B554" s="54"/>
      <c r="C554" s="54"/>
    </row>
    <row r="555" spans="1:3" ht="16.5">
      <c r="A555" s="54"/>
      <c r="B555" s="54"/>
      <c r="C555" s="54"/>
    </row>
    <row r="556" spans="1:3" ht="16.5">
      <c r="A556" s="54"/>
      <c r="B556" s="54"/>
      <c r="C556" s="54"/>
    </row>
    <row r="557" spans="1:3" ht="16.5">
      <c r="A557" s="54"/>
      <c r="B557" s="54"/>
      <c r="C557" s="54"/>
    </row>
    <row r="558" spans="1:3" ht="16.5">
      <c r="A558" s="54"/>
      <c r="B558" s="54"/>
      <c r="C558" s="54"/>
    </row>
    <row r="559" spans="1:3" ht="16.5">
      <c r="A559" s="54"/>
      <c r="B559" s="54"/>
      <c r="C559" s="54"/>
    </row>
    <row r="560" spans="1:3" ht="16.5">
      <c r="A560" s="54"/>
      <c r="B560" s="54"/>
      <c r="C560" s="54"/>
    </row>
    <row r="561" spans="1:3" ht="16.5">
      <c r="A561" s="54"/>
      <c r="B561" s="54"/>
      <c r="C561" s="54"/>
    </row>
    <row r="562" spans="1:3" ht="16.5">
      <c r="A562" s="54"/>
      <c r="B562" s="54"/>
      <c r="C562" s="54"/>
    </row>
    <row r="563" spans="1:3" ht="16.5">
      <c r="A563" s="54"/>
      <c r="B563" s="54"/>
      <c r="C563" s="54"/>
    </row>
    <row r="564" spans="1:3" ht="16.5">
      <c r="A564" s="54"/>
      <c r="B564" s="54"/>
      <c r="C564" s="54"/>
    </row>
    <row r="565" spans="1:3" ht="16.5">
      <c r="A565" s="54"/>
      <c r="B565" s="54"/>
      <c r="C565" s="54"/>
    </row>
    <row r="566" spans="1:3" ht="16.5">
      <c r="A566" s="54"/>
      <c r="B566" s="54"/>
      <c r="C566" s="54"/>
    </row>
    <row r="567" spans="1:3" ht="16.5">
      <c r="A567" s="54"/>
      <c r="B567" s="54"/>
      <c r="C567" s="54"/>
    </row>
    <row r="568" spans="1:3" ht="16.5">
      <c r="A568" s="54"/>
      <c r="B568" s="54"/>
      <c r="C568" s="54"/>
    </row>
    <row r="569" spans="1:3" ht="16.5">
      <c r="A569" s="54"/>
      <c r="B569" s="54"/>
      <c r="C569" s="54"/>
    </row>
    <row r="570" spans="1:3" ht="16.5">
      <c r="A570" s="54"/>
      <c r="B570" s="54"/>
      <c r="C570" s="54"/>
    </row>
    <row r="571" spans="1:3" ht="16.5">
      <c r="A571" s="54"/>
      <c r="B571" s="54"/>
      <c r="C571" s="54"/>
    </row>
    <row r="572" spans="1:3" ht="16.5">
      <c r="A572" s="54"/>
      <c r="B572" s="54"/>
      <c r="C572" s="54"/>
    </row>
    <row r="573" spans="1:3" ht="16.5">
      <c r="A573" s="54"/>
      <c r="B573" s="54"/>
      <c r="C573" s="54"/>
    </row>
    <row r="574" spans="1:3" ht="16.5">
      <c r="A574" s="54"/>
      <c r="B574" s="54"/>
      <c r="C574" s="54"/>
    </row>
    <row r="575" spans="1:3" ht="16.5">
      <c r="A575" s="54"/>
      <c r="B575" s="54"/>
      <c r="C575" s="54"/>
    </row>
    <row r="576" spans="1:3" ht="16.5">
      <c r="A576" s="54"/>
      <c r="B576" s="54"/>
      <c r="C576" s="54"/>
    </row>
    <row r="577" spans="1:3" ht="16.5">
      <c r="A577" s="54"/>
      <c r="B577" s="54"/>
      <c r="C577" s="54"/>
    </row>
    <row r="578" spans="1:3" ht="16.5">
      <c r="A578" s="54"/>
      <c r="B578" s="54"/>
      <c r="C578" s="54"/>
    </row>
    <row r="579" spans="1:3" ht="16.5">
      <c r="A579" s="54"/>
      <c r="B579" s="54"/>
      <c r="C579" s="54"/>
    </row>
    <row r="580" spans="1:3" ht="16.5">
      <c r="A580" s="54"/>
      <c r="B580" s="54"/>
      <c r="C580" s="54"/>
    </row>
    <row r="581" spans="1:3" ht="16.5">
      <c r="A581" s="54"/>
      <c r="B581" s="54"/>
      <c r="C581" s="54"/>
    </row>
    <row r="582" spans="1:3" ht="16.5">
      <c r="A582" s="54"/>
      <c r="B582" s="54"/>
      <c r="C582" s="54"/>
    </row>
    <row r="583" spans="1:3" ht="16.5">
      <c r="A583" s="54"/>
      <c r="B583" s="54"/>
      <c r="C583" s="54"/>
    </row>
    <row r="584" spans="1:3" ht="16.5">
      <c r="A584" s="54"/>
      <c r="B584" s="54"/>
      <c r="C584" s="54"/>
    </row>
    <row r="585" spans="1:3" ht="16.5">
      <c r="A585" s="54"/>
      <c r="B585" s="54"/>
      <c r="C585" s="54"/>
    </row>
    <row r="586" spans="1:3" ht="16.5">
      <c r="A586" s="54"/>
      <c r="B586" s="54"/>
      <c r="C586" s="54"/>
    </row>
    <row r="587" spans="1:3" ht="16.5">
      <c r="A587" s="54"/>
      <c r="B587" s="54"/>
      <c r="C587" s="54"/>
    </row>
    <row r="588" spans="1:3" ht="16.5">
      <c r="A588" s="54"/>
      <c r="B588" s="54"/>
      <c r="C588" s="54"/>
    </row>
    <row r="589" spans="1:3" ht="16.5">
      <c r="A589" s="54"/>
      <c r="B589" s="54"/>
      <c r="C589" s="54"/>
    </row>
    <row r="590" spans="1:3" ht="16.5">
      <c r="A590" s="54"/>
      <c r="B590" s="54"/>
      <c r="C590" s="54"/>
    </row>
    <row r="591" spans="1:3" ht="16.5">
      <c r="A591" s="54"/>
      <c r="B591" s="54"/>
      <c r="C591" s="54"/>
    </row>
    <row r="592" spans="1:3" ht="16.5">
      <c r="A592" s="54"/>
      <c r="B592" s="54"/>
      <c r="C592" s="54"/>
    </row>
    <row r="593" spans="1:3" ht="16.5">
      <c r="A593" s="54"/>
      <c r="B593" s="54"/>
      <c r="C593" s="54"/>
    </row>
    <row r="594" spans="1:3" ht="16.5">
      <c r="A594" s="54"/>
      <c r="B594" s="54"/>
      <c r="C594" s="54"/>
    </row>
    <row r="595" spans="1:3" ht="16.5">
      <c r="A595" s="54"/>
      <c r="B595" s="54"/>
      <c r="C595" s="54"/>
    </row>
    <row r="596" spans="1:3" ht="16.5">
      <c r="A596" s="54"/>
      <c r="B596" s="54"/>
      <c r="C596" s="54"/>
    </row>
    <row r="597" spans="1:3" ht="16.5">
      <c r="A597" s="54"/>
      <c r="B597" s="54"/>
      <c r="C597" s="54"/>
    </row>
    <row r="598" spans="1:3" ht="16.5">
      <c r="A598" s="54"/>
      <c r="B598" s="54"/>
      <c r="C598" s="54"/>
    </row>
    <row r="599" spans="1:3" ht="16.5">
      <c r="A599" s="54"/>
      <c r="B599" s="54"/>
      <c r="C599" s="54"/>
    </row>
    <row r="600" spans="1:3" ht="16.5">
      <c r="A600" s="54"/>
      <c r="B600" s="54"/>
      <c r="C600" s="54"/>
    </row>
    <row r="601" spans="1:3" ht="16.5">
      <c r="A601" s="54"/>
      <c r="B601" s="54"/>
      <c r="C601" s="54"/>
    </row>
    <row r="602" spans="1:3" ht="16.5">
      <c r="A602" s="54"/>
      <c r="B602" s="54"/>
      <c r="C602" s="54"/>
    </row>
    <row r="603" spans="1:3" ht="16.5">
      <c r="A603" s="54"/>
      <c r="B603" s="54"/>
      <c r="C603" s="54"/>
    </row>
    <row r="604" spans="1:3" ht="16.5">
      <c r="A604" s="54"/>
      <c r="B604" s="54"/>
      <c r="C604" s="54"/>
    </row>
    <row r="605" spans="1:3" ht="16.5">
      <c r="A605" s="54"/>
      <c r="B605" s="54"/>
      <c r="C605" s="54"/>
    </row>
    <row r="606" spans="1:3" ht="16.5">
      <c r="A606" s="54"/>
      <c r="B606" s="54"/>
      <c r="C606" s="54"/>
    </row>
    <row r="607" spans="1:3" ht="16.5">
      <c r="A607" s="54"/>
      <c r="B607" s="54"/>
      <c r="C607" s="54"/>
    </row>
    <row r="608" spans="1:3" ht="16.5">
      <c r="A608" s="54"/>
      <c r="B608" s="54"/>
      <c r="C608" s="54"/>
    </row>
    <row r="609" spans="1:3" ht="16.5">
      <c r="A609" s="54"/>
      <c r="B609" s="54"/>
      <c r="C609" s="54"/>
    </row>
    <row r="610" spans="1:3" ht="16.5">
      <c r="A610" s="54"/>
      <c r="B610" s="54"/>
      <c r="C610" s="54"/>
    </row>
    <row r="611" spans="1:3" ht="16.5">
      <c r="A611" s="54"/>
      <c r="B611" s="54"/>
      <c r="C611" s="54"/>
    </row>
    <row r="612" spans="1:3" ht="16.5">
      <c r="A612" s="54"/>
      <c r="B612" s="54"/>
      <c r="C612" s="54"/>
    </row>
    <row r="613" spans="1:3" ht="16.5">
      <c r="A613" s="54"/>
      <c r="B613" s="54"/>
      <c r="C613" s="54"/>
    </row>
    <row r="614" spans="1:3" ht="16.5">
      <c r="A614" s="54"/>
      <c r="B614" s="54"/>
      <c r="C614" s="54"/>
    </row>
    <row r="615" spans="1:3" ht="16.5">
      <c r="A615" s="54"/>
      <c r="B615" s="54"/>
      <c r="C615" s="54"/>
    </row>
    <row r="616" spans="1:3" ht="16.5">
      <c r="A616" s="54"/>
      <c r="B616" s="54"/>
      <c r="C616" s="54"/>
    </row>
    <row r="617" spans="1:3" ht="16.5">
      <c r="A617" s="54"/>
      <c r="B617" s="54"/>
      <c r="C617" s="54"/>
    </row>
    <row r="618" spans="1:3" ht="16.5">
      <c r="A618" s="54"/>
      <c r="B618" s="54"/>
      <c r="C618" s="54"/>
    </row>
    <row r="619" spans="1:3" ht="16.5">
      <c r="A619" s="54"/>
      <c r="B619" s="54"/>
      <c r="C619" s="54"/>
    </row>
    <row r="620" spans="1:3" ht="16.5">
      <c r="A620" s="54"/>
      <c r="B620" s="54"/>
      <c r="C620" s="54"/>
    </row>
    <row r="621" spans="1:3" ht="16.5">
      <c r="A621" s="54"/>
      <c r="B621" s="54"/>
      <c r="C621" s="54"/>
    </row>
    <row r="622" spans="1:3" ht="16.5">
      <c r="A622" s="54"/>
      <c r="B622" s="54"/>
      <c r="C622" s="54"/>
    </row>
    <row r="623" spans="1:3" ht="16.5">
      <c r="A623" s="54"/>
      <c r="B623" s="54"/>
      <c r="C623" s="54"/>
    </row>
    <row r="624" spans="1:3" ht="16.5">
      <c r="A624" s="54"/>
      <c r="B624" s="54"/>
      <c r="C624" s="54"/>
    </row>
    <row r="625" spans="1:3" ht="16.5">
      <c r="A625" s="54"/>
      <c r="B625" s="54"/>
      <c r="C625" s="54"/>
    </row>
    <row r="626" spans="1:3" ht="16.5">
      <c r="A626" s="54"/>
      <c r="B626" s="54"/>
      <c r="C626" s="54"/>
    </row>
    <row r="627" spans="1:3" ht="16.5">
      <c r="A627" s="54"/>
      <c r="B627" s="54"/>
      <c r="C627" s="54"/>
    </row>
    <row r="628" spans="1:3" ht="16.5">
      <c r="A628" s="54"/>
      <c r="B628" s="54"/>
      <c r="C628" s="54"/>
    </row>
    <row r="629" spans="1:3" ht="16.5">
      <c r="A629" s="54"/>
      <c r="B629" s="54"/>
      <c r="C629" s="54"/>
    </row>
    <row r="630" spans="1:3" ht="16.5">
      <c r="A630" s="54"/>
      <c r="B630" s="54"/>
      <c r="C630" s="54"/>
    </row>
    <row r="631" spans="1:3" ht="16.5">
      <c r="A631" s="54"/>
      <c r="B631" s="54"/>
      <c r="C631" s="54"/>
    </row>
    <row r="632" spans="1:3" ht="16.5">
      <c r="A632" s="54"/>
      <c r="B632" s="54"/>
      <c r="C632" s="54"/>
    </row>
    <row r="633" spans="1:3" ht="16.5">
      <c r="A633" s="54"/>
      <c r="B633" s="54"/>
      <c r="C633" s="54"/>
    </row>
    <row r="634" spans="1:3" ht="16.5">
      <c r="A634" s="54"/>
      <c r="B634" s="54"/>
      <c r="C634" s="54"/>
    </row>
    <row r="635" spans="1:3" ht="16.5">
      <c r="A635" s="54"/>
      <c r="B635" s="54"/>
      <c r="C635" s="54"/>
    </row>
    <row r="636" spans="1:3" ht="16.5">
      <c r="A636" s="54"/>
      <c r="B636" s="54"/>
      <c r="C636" s="54"/>
    </row>
    <row r="637" spans="1:3" ht="16.5">
      <c r="A637" s="54"/>
      <c r="B637" s="54"/>
      <c r="C637" s="54"/>
    </row>
    <row r="638" spans="1:3" ht="16.5">
      <c r="A638" s="54"/>
      <c r="B638" s="54"/>
      <c r="C638" s="54"/>
    </row>
    <row r="639" spans="1:3" ht="16.5">
      <c r="A639" s="54"/>
      <c r="B639" s="54"/>
      <c r="C639" s="54"/>
    </row>
    <row r="640" spans="1:3" ht="16.5">
      <c r="A640" s="54"/>
      <c r="B640" s="54"/>
      <c r="C640" s="54"/>
    </row>
    <row r="641" spans="1:3" ht="16.5">
      <c r="A641" s="54"/>
      <c r="B641" s="54"/>
      <c r="C641" s="54"/>
    </row>
    <row r="642" spans="1:3" ht="16.5">
      <c r="A642" s="54"/>
      <c r="B642" s="54"/>
      <c r="C642" s="54"/>
    </row>
    <row r="643" spans="1:3" ht="16.5">
      <c r="A643" s="54"/>
      <c r="B643" s="54"/>
      <c r="C643" s="54"/>
    </row>
    <row r="644" spans="1:3" ht="16.5">
      <c r="A644" s="54"/>
      <c r="B644" s="54"/>
      <c r="C644" s="54"/>
    </row>
    <row r="645" spans="1:3" ht="16.5">
      <c r="A645" s="54"/>
      <c r="B645" s="54"/>
      <c r="C645" s="54"/>
    </row>
    <row r="646" spans="1:3" ht="16.5">
      <c r="A646" s="54"/>
      <c r="B646" s="54"/>
      <c r="C646" s="54"/>
    </row>
    <row r="647" spans="1:3" ht="16.5">
      <c r="A647" s="54"/>
      <c r="B647" s="54"/>
      <c r="C647" s="54"/>
    </row>
    <row r="648" spans="1:3" ht="16.5">
      <c r="A648" s="54"/>
      <c r="B648" s="54"/>
      <c r="C648" s="54"/>
    </row>
    <row r="649" spans="1:3" ht="16.5">
      <c r="A649" s="54"/>
      <c r="B649" s="54"/>
      <c r="C649" s="54"/>
    </row>
    <row r="650" spans="1:3" ht="16.5">
      <c r="A650" s="54"/>
      <c r="B650" s="54"/>
      <c r="C650" s="54"/>
    </row>
    <row r="651" spans="1:3" ht="16.5">
      <c r="A651" s="54"/>
      <c r="B651" s="54"/>
      <c r="C651" s="54"/>
    </row>
    <row r="652" spans="1:3" ht="16.5">
      <c r="A652" s="54"/>
      <c r="B652" s="54"/>
      <c r="C652" s="54"/>
    </row>
    <row r="653" spans="1:3" ht="16.5">
      <c r="A653" s="54"/>
      <c r="B653" s="54"/>
      <c r="C653" s="54"/>
    </row>
    <row r="654" spans="1:3" ht="16.5">
      <c r="A654" s="54"/>
      <c r="B654" s="54"/>
      <c r="C654" s="54"/>
    </row>
    <row r="655" spans="1:3" ht="16.5">
      <c r="A655" s="54"/>
      <c r="B655" s="54"/>
      <c r="C655" s="54"/>
    </row>
    <row r="656" spans="1:3" ht="16.5">
      <c r="A656" s="54"/>
      <c r="B656" s="54"/>
      <c r="C656" s="54"/>
    </row>
    <row r="657" spans="1:3" ht="16.5">
      <c r="A657" s="54"/>
      <c r="B657" s="54"/>
      <c r="C657" s="54"/>
    </row>
    <row r="658" spans="1:3" ht="16.5">
      <c r="A658" s="54"/>
      <c r="B658" s="54"/>
      <c r="C658" s="54"/>
    </row>
    <row r="659" spans="1:3" ht="16.5">
      <c r="A659" s="54"/>
      <c r="B659" s="54"/>
      <c r="C659" s="54"/>
    </row>
    <row r="660" spans="1:3" ht="16.5">
      <c r="A660" s="54"/>
      <c r="B660" s="54"/>
      <c r="C660" s="54"/>
    </row>
    <row r="661" spans="1:3" ht="16.5">
      <c r="A661" s="54"/>
      <c r="B661" s="54"/>
      <c r="C661" s="54"/>
    </row>
    <row r="662" spans="1:3" ht="16.5">
      <c r="A662" s="54"/>
      <c r="B662" s="54"/>
      <c r="C662" s="54"/>
    </row>
    <row r="663" spans="1:3" ht="16.5">
      <c r="A663" s="54"/>
      <c r="B663" s="54"/>
      <c r="C663" s="54"/>
    </row>
    <row r="664" spans="1:3" ht="16.5">
      <c r="A664" s="54"/>
      <c r="B664" s="54"/>
      <c r="C664" s="54"/>
    </row>
    <row r="665" spans="1:3" ht="16.5">
      <c r="A665" s="54"/>
      <c r="B665" s="54"/>
      <c r="C665" s="54"/>
    </row>
    <row r="666" spans="1:3" ht="16.5">
      <c r="A666" s="54"/>
      <c r="B666" s="54"/>
      <c r="C666" s="54"/>
    </row>
    <row r="667" spans="1:3" ht="16.5">
      <c r="A667" s="54"/>
      <c r="B667" s="54"/>
      <c r="C667" s="54"/>
    </row>
    <row r="668" spans="1:3" ht="16.5">
      <c r="A668" s="54"/>
      <c r="B668" s="54"/>
      <c r="C668" s="54"/>
    </row>
    <row r="669" spans="1:3" ht="16.5">
      <c r="A669" s="54"/>
      <c r="B669" s="54"/>
      <c r="C669" s="54"/>
    </row>
    <row r="670" spans="1:3" ht="16.5">
      <c r="A670" s="54"/>
      <c r="B670" s="54"/>
      <c r="C670" s="54"/>
    </row>
    <row r="671" spans="1:3" ht="16.5">
      <c r="A671" s="54"/>
      <c r="B671" s="54"/>
      <c r="C671" s="54"/>
    </row>
    <row r="672" spans="1:3" ht="16.5">
      <c r="A672" s="54"/>
      <c r="B672" s="54"/>
      <c r="C672" s="54"/>
    </row>
    <row r="673" spans="1:3" ht="16.5">
      <c r="A673" s="54"/>
      <c r="B673" s="54"/>
      <c r="C673" s="54"/>
    </row>
    <row r="674" spans="1:3" ht="16.5">
      <c r="A674" s="54"/>
      <c r="B674" s="54"/>
      <c r="C674" s="54"/>
    </row>
    <row r="675" spans="1:3" ht="16.5">
      <c r="A675" s="54"/>
      <c r="B675" s="54"/>
      <c r="C675" s="54"/>
    </row>
    <row r="676" spans="1:3" ht="16.5">
      <c r="A676" s="54"/>
      <c r="B676" s="54"/>
      <c r="C676" s="54"/>
    </row>
    <row r="677" spans="1:3" ht="16.5">
      <c r="A677" s="54"/>
      <c r="B677" s="54"/>
      <c r="C677" s="54"/>
    </row>
    <row r="678" spans="1:3" ht="16.5">
      <c r="A678" s="54"/>
      <c r="B678" s="54"/>
      <c r="C678" s="54"/>
    </row>
    <row r="679" spans="1:3" ht="16.5">
      <c r="A679" s="54"/>
      <c r="B679" s="54"/>
      <c r="C679" s="54"/>
    </row>
    <row r="680" spans="1:3" ht="16.5">
      <c r="A680" s="54"/>
      <c r="B680" s="54"/>
      <c r="C680" s="54"/>
    </row>
    <row r="681" spans="1:3" ht="16.5">
      <c r="A681" s="54"/>
      <c r="B681" s="54"/>
      <c r="C681" s="54"/>
    </row>
    <row r="682" spans="1:3" ht="16.5">
      <c r="A682" s="54"/>
      <c r="B682" s="54"/>
      <c r="C682" s="54"/>
    </row>
    <row r="683" spans="1:3" ht="16.5">
      <c r="A683" s="54"/>
      <c r="B683" s="54"/>
      <c r="C683" s="54"/>
    </row>
    <row r="684" spans="1:3" ht="16.5">
      <c r="A684" s="54"/>
      <c r="B684" s="54"/>
      <c r="C684" s="54"/>
    </row>
    <row r="685" spans="1:3" ht="16.5">
      <c r="A685" s="54"/>
      <c r="B685" s="54"/>
      <c r="C685" s="54"/>
    </row>
    <row r="686" spans="1:3" ht="16.5">
      <c r="A686" s="54"/>
      <c r="B686" s="54"/>
      <c r="C686" s="54"/>
    </row>
    <row r="687" spans="1:3" ht="16.5">
      <c r="A687" s="54"/>
      <c r="B687" s="54"/>
      <c r="C687" s="54"/>
    </row>
    <row r="688" spans="1:3" ht="16.5">
      <c r="A688" s="54"/>
      <c r="B688" s="54"/>
      <c r="C688" s="54"/>
    </row>
    <row r="689" spans="1:3" ht="16.5">
      <c r="A689" s="54"/>
      <c r="B689" s="54"/>
      <c r="C689" s="54"/>
    </row>
    <row r="690" spans="1:3" ht="16.5">
      <c r="A690" s="54"/>
      <c r="B690" s="54"/>
      <c r="C690" s="54"/>
    </row>
    <row r="691" spans="1:3" ht="16.5">
      <c r="A691" s="54"/>
      <c r="B691" s="54"/>
      <c r="C691" s="54"/>
    </row>
    <row r="692" spans="1:3" ht="16.5">
      <c r="A692" s="54"/>
      <c r="B692" s="54"/>
      <c r="C692" s="54"/>
    </row>
    <row r="693" spans="1:3" ht="16.5">
      <c r="A693" s="54"/>
      <c r="B693" s="54"/>
      <c r="C693" s="54"/>
    </row>
    <row r="694" spans="1:3" ht="16.5">
      <c r="A694" s="54"/>
      <c r="B694" s="54"/>
      <c r="C694" s="54"/>
    </row>
    <row r="695" spans="1:3" ht="16.5">
      <c r="A695" s="54"/>
      <c r="B695" s="54"/>
      <c r="C695" s="54"/>
    </row>
    <row r="696" spans="1:3" ht="16.5">
      <c r="A696" s="54"/>
      <c r="B696" s="54"/>
      <c r="C696" s="54"/>
    </row>
    <row r="697" spans="1:3" ht="16.5">
      <c r="A697" s="54"/>
      <c r="B697" s="54"/>
      <c r="C697" s="54"/>
    </row>
    <row r="698" spans="1:3" ht="16.5">
      <c r="A698" s="54"/>
      <c r="B698" s="54"/>
      <c r="C698" s="54"/>
    </row>
    <row r="699" spans="1:3" ht="16.5">
      <c r="A699" s="54"/>
      <c r="B699" s="54"/>
      <c r="C699" s="54"/>
    </row>
    <row r="700" spans="1:3" ht="16.5">
      <c r="A700" s="54"/>
      <c r="B700" s="54"/>
      <c r="C700" s="54"/>
    </row>
    <row r="701" spans="1:3" ht="16.5">
      <c r="A701" s="54"/>
      <c r="B701" s="54"/>
      <c r="C701" s="54"/>
    </row>
    <row r="702" spans="1:3" ht="16.5">
      <c r="A702" s="54"/>
      <c r="B702" s="54"/>
      <c r="C702" s="54"/>
    </row>
    <row r="703" spans="1:3" ht="16.5">
      <c r="A703" s="54"/>
      <c r="B703" s="54"/>
      <c r="C703" s="54"/>
    </row>
    <row r="704" spans="1:3" ht="16.5">
      <c r="A704" s="54"/>
      <c r="B704" s="54"/>
      <c r="C704" s="54"/>
    </row>
    <row r="705" spans="1:3" ht="16.5">
      <c r="A705" s="54"/>
      <c r="B705" s="54"/>
      <c r="C705" s="54"/>
    </row>
    <row r="706" spans="1:3" ht="16.5">
      <c r="A706" s="54"/>
      <c r="B706" s="54"/>
      <c r="C706" s="54"/>
    </row>
    <row r="707" spans="1:3" ht="16.5">
      <c r="A707" s="54"/>
      <c r="B707" s="54"/>
      <c r="C707" s="54"/>
    </row>
    <row r="708" spans="1:3" ht="16.5">
      <c r="A708" s="54"/>
      <c r="B708" s="54"/>
      <c r="C708" s="54"/>
    </row>
    <row r="709" spans="1:3" ht="16.5">
      <c r="A709" s="54"/>
      <c r="B709" s="54"/>
      <c r="C709" s="54"/>
    </row>
    <row r="710" spans="1:3" ht="16.5">
      <c r="A710" s="54"/>
      <c r="B710" s="54"/>
      <c r="C710" s="54"/>
    </row>
    <row r="711" spans="1:3" ht="16.5">
      <c r="A711" s="54"/>
      <c r="B711" s="54"/>
      <c r="C711" s="54"/>
    </row>
    <row r="712" spans="1:3" ht="16.5">
      <c r="A712" s="54"/>
      <c r="B712" s="54"/>
      <c r="C712" s="54"/>
    </row>
    <row r="713" spans="1:3" ht="16.5">
      <c r="A713" s="54"/>
      <c r="B713" s="54"/>
      <c r="C713" s="54"/>
    </row>
    <row r="714" spans="1:3" ht="16.5">
      <c r="A714" s="54"/>
      <c r="B714" s="54"/>
      <c r="C714" s="54"/>
    </row>
    <row r="715" spans="1:3" ht="16.5">
      <c r="A715" s="54"/>
      <c r="B715" s="54"/>
      <c r="C715" s="54"/>
    </row>
    <row r="716" spans="1:3" ht="16.5">
      <c r="A716" s="54"/>
      <c r="B716" s="54"/>
      <c r="C716" s="54"/>
    </row>
    <row r="717" spans="1:3" ht="16.5">
      <c r="A717" s="54"/>
      <c r="B717" s="54"/>
      <c r="C717" s="54"/>
    </row>
    <row r="718" spans="1:3" ht="16.5">
      <c r="A718" s="54"/>
      <c r="B718" s="54"/>
      <c r="C718" s="54"/>
    </row>
    <row r="719" spans="1:3" ht="16.5">
      <c r="A719" s="54"/>
      <c r="B719" s="54"/>
      <c r="C719" s="54"/>
    </row>
    <row r="720" spans="1:3" ht="16.5">
      <c r="A720" s="54"/>
      <c r="B720" s="54"/>
      <c r="C720" s="54"/>
    </row>
    <row r="721" spans="1:3" ht="16.5">
      <c r="A721" s="54"/>
      <c r="B721" s="54"/>
      <c r="C721" s="54"/>
    </row>
    <row r="722" spans="1:3" ht="16.5">
      <c r="A722" s="54"/>
      <c r="B722" s="54"/>
      <c r="C722" s="54"/>
    </row>
    <row r="723" spans="1:3" ht="16.5">
      <c r="A723" s="54"/>
      <c r="B723" s="54"/>
      <c r="C723" s="54"/>
    </row>
    <row r="724" spans="1:3" ht="16.5">
      <c r="A724" s="54"/>
      <c r="B724" s="54"/>
      <c r="C724" s="54"/>
    </row>
    <row r="725" spans="1:3" ht="16.5">
      <c r="A725" s="54"/>
      <c r="B725" s="54"/>
      <c r="C725" s="54"/>
    </row>
    <row r="726" spans="1:3" ht="16.5">
      <c r="A726" s="54"/>
      <c r="B726" s="54"/>
      <c r="C726" s="54"/>
    </row>
    <row r="727" spans="1:3" ht="16.5">
      <c r="A727" s="54"/>
      <c r="B727" s="54"/>
      <c r="C727" s="54"/>
    </row>
    <row r="728" spans="1:3" ht="16.5">
      <c r="A728" s="54"/>
      <c r="B728" s="54"/>
      <c r="C728" s="54"/>
    </row>
    <row r="729" spans="1:3" ht="16.5">
      <c r="A729" s="54"/>
      <c r="B729" s="54"/>
      <c r="C729" s="54"/>
    </row>
    <row r="730" spans="1:3" ht="16.5">
      <c r="A730" s="54"/>
      <c r="B730" s="54"/>
      <c r="C730" s="54"/>
    </row>
    <row r="731" spans="1:3" ht="16.5">
      <c r="A731" s="54"/>
      <c r="B731" s="54"/>
      <c r="C731" s="54"/>
    </row>
    <row r="732" spans="1:3" ht="16.5">
      <c r="A732" s="54"/>
      <c r="B732" s="54"/>
      <c r="C732" s="54"/>
    </row>
    <row r="733" spans="1:3" ht="16.5">
      <c r="A733" s="54"/>
      <c r="B733" s="54"/>
      <c r="C733" s="54"/>
    </row>
    <row r="734" spans="1:3" ht="16.5">
      <c r="A734" s="54"/>
      <c r="B734" s="54"/>
      <c r="C734" s="54"/>
    </row>
    <row r="735" spans="1:3" ht="16.5">
      <c r="A735" s="54"/>
      <c r="B735" s="54"/>
      <c r="C735" s="54"/>
    </row>
    <row r="736" spans="1:3" ht="16.5">
      <c r="A736" s="54"/>
      <c r="B736" s="54"/>
      <c r="C736" s="54"/>
    </row>
    <row r="737" spans="1:3" ht="16.5">
      <c r="A737" s="54"/>
      <c r="B737" s="54"/>
      <c r="C737" s="54"/>
    </row>
    <row r="738" spans="1:3" ht="16.5">
      <c r="A738" s="54"/>
      <c r="B738" s="54"/>
      <c r="C738" s="54"/>
    </row>
    <row r="739" spans="1:3" ht="16.5">
      <c r="A739" s="54"/>
      <c r="B739" s="54"/>
      <c r="C739" s="54"/>
    </row>
    <row r="740" spans="1:3" ht="16.5">
      <c r="A740" s="54"/>
      <c r="B740" s="54"/>
      <c r="C740" s="54"/>
    </row>
    <row r="741" spans="1:3" ht="16.5">
      <c r="A741" s="54"/>
      <c r="B741" s="54"/>
      <c r="C741" s="54"/>
    </row>
    <row r="742" spans="1:3" ht="16.5">
      <c r="A742" s="54"/>
      <c r="B742" s="54"/>
      <c r="C742" s="54"/>
    </row>
    <row r="743" spans="1:3" ht="16.5">
      <c r="A743" s="54"/>
      <c r="B743" s="54"/>
      <c r="C743" s="54"/>
    </row>
    <row r="744" spans="1:3" ht="16.5">
      <c r="A744" s="54"/>
      <c r="B744" s="54"/>
      <c r="C744" s="54"/>
    </row>
    <row r="745" spans="1:3" ht="16.5">
      <c r="A745" s="54"/>
      <c r="B745" s="54"/>
      <c r="C745" s="54"/>
    </row>
    <row r="746" spans="1:3" ht="16.5">
      <c r="A746" s="54"/>
      <c r="B746" s="54"/>
      <c r="C746" s="54"/>
    </row>
    <row r="747" spans="1:3" ht="16.5">
      <c r="A747" s="54"/>
      <c r="B747" s="54"/>
      <c r="C747" s="54"/>
    </row>
    <row r="748" spans="1:3" ht="16.5">
      <c r="A748" s="54"/>
      <c r="B748" s="54"/>
      <c r="C748" s="54"/>
    </row>
    <row r="749" spans="1:3" ht="16.5">
      <c r="A749" s="54"/>
      <c r="B749" s="54"/>
      <c r="C749" s="54"/>
    </row>
    <row r="750" spans="1:3" ht="16.5">
      <c r="A750" s="54"/>
      <c r="B750" s="54"/>
      <c r="C750" s="54"/>
    </row>
    <row r="751" spans="1:3" ht="16.5">
      <c r="A751" s="54"/>
      <c r="B751" s="54"/>
      <c r="C751" s="54"/>
    </row>
    <row r="752" spans="1:3" ht="16.5">
      <c r="A752" s="54"/>
      <c r="B752" s="54"/>
      <c r="C752" s="54"/>
    </row>
    <row r="753" spans="1:3" ht="16.5">
      <c r="A753" s="54"/>
      <c r="B753" s="54"/>
      <c r="C753" s="54"/>
    </row>
    <row r="754" spans="1:3" ht="16.5">
      <c r="A754" s="54"/>
      <c r="B754" s="54"/>
      <c r="C754" s="54"/>
    </row>
    <row r="755" spans="1:3" ht="16.5">
      <c r="A755" s="54"/>
      <c r="B755" s="54"/>
      <c r="C755" s="54"/>
    </row>
    <row r="756" spans="1:3" ht="16.5">
      <c r="A756" s="54"/>
      <c r="B756" s="54"/>
      <c r="C756" s="54"/>
    </row>
    <row r="757" spans="1:3" ht="16.5">
      <c r="A757" s="54"/>
      <c r="B757" s="54"/>
      <c r="C757" s="54"/>
    </row>
    <row r="758" spans="1:3" ht="16.5">
      <c r="A758" s="54"/>
      <c r="B758" s="54"/>
      <c r="C758" s="54"/>
    </row>
    <row r="759" spans="1:3" ht="16.5">
      <c r="A759" s="54"/>
      <c r="B759" s="54"/>
      <c r="C759" s="54"/>
    </row>
    <row r="760" spans="1:3" ht="16.5">
      <c r="A760" s="54"/>
      <c r="B760" s="54"/>
      <c r="C760" s="54"/>
    </row>
    <row r="761" spans="1:3" ht="16.5">
      <c r="A761" s="54"/>
      <c r="B761" s="54"/>
      <c r="C761" s="54"/>
    </row>
    <row r="762" spans="1:3" ht="16.5">
      <c r="A762" s="54"/>
      <c r="B762" s="54"/>
      <c r="C762" s="54"/>
    </row>
    <row r="763" spans="1:3" ht="16.5">
      <c r="A763" s="54"/>
      <c r="B763" s="54"/>
      <c r="C763" s="54"/>
    </row>
    <row r="764" spans="1:3" ht="16.5">
      <c r="A764" s="54"/>
      <c r="B764" s="54"/>
      <c r="C764" s="54"/>
    </row>
    <row r="765" spans="1:3" ht="16.5">
      <c r="A765" s="54"/>
      <c r="B765" s="54"/>
      <c r="C765" s="54"/>
    </row>
    <row r="766" spans="1:3" ht="16.5">
      <c r="A766" s="54"/>
      <c r="B766" s="54"/>
      <c r="C766" s="54"/>
    </row>
    <row r="767" spans="1:3" ht="16.5">
      <c r="A767" s="54"/>
      <c r="B767" s="54"/>
      <c r="C767" s="54"/>
    </row>
    <row r="768" spans="1:3" ht="16.5">
      <c r="A768" s="54"/>
      <c r="B768" s="54"/>
      <c r="C768" s="54"/>
    </row>
    <row r="769" spans="1:3" ht="16.5">
      <c r="A769" s="54"/>
      <c r="B769" s="54"/>
      <c r="C769" s="54"/>
    </row>
    <row r="770" spans="1:3" ht="16.5">
      <c r="A770" s="54"/>
      <c r="B770" s="54"/>
      <c r="C770" s="54"/>
    </row>
    <row r="771" spans="1:3" ht="16.5">
      <c r="A771" s="54"/>
      <c r="B771" s="54"/>
      <c r="C771" s="54"/>
    </row>
    <row r="772" spans="1:3" ht="16.5">
      <c r="A772" s="54"/>
      <c r="B772" s="54"/>
      <c r="C772" s="54"/>
    </row>
    <row r="773" spans="1:3" ht="16.5">
      <c r="A773" s="54"/>
      <c r="B773" s="54"/>
      <c r="C773" s="54"/>
    </row>
    <row r="774" spans="1:3" ht="16.5">
      <c r="A774" s="54"/>
      <c r="B774" s="54"/>
      <c r="C774" s="54"/>
    </row>
    <row r="775" spans="1:3" ht="16.5">
      <c r="A775" s="54"/>
      <c r="B775" s="54"/>
      <c r="C775" s="54"/>
    </row>
    <row r="776" spans="1:3" ht="16.5">
      <c r="A776" s="54"/>
      <c r="B776" s="54"/>
      <c r="C776" s="54"/>
    </row>
    <row r="777" spans="1:3" ht="16.5">
      <c r="A777" s="54"/>
      <c r="B777" s="54"/>
      <c r="C777" s="54"/>
    </row>
    <row r="778" spans="1:3" ht="16.5">
      <c r="A778" s="54"/>
      <c r="B778" s="54"/>
      <c r="C778" s="54"/>
    </row>
    <row r="779" spans="1:3" ht="16.5">
      <c r="A779" s="54"/>
      <c r="B779" s="54"/>
      <c r="C779" s="54"/>
    </row>
    <row r="780" spans="1:3" ht="16.5">
      <c r="A780" s="54"/>
      <c r="B780" s="54"/>
      <c r="C780" s="54"/>
    </row>
    <row r="781" spans="1:3" ht="16.5">
      <c r="A781" s="54"/>
      <c r="B781" s="54"/>
      <c r="C781" s="54"/>
    </row>
    <row r="782" spans="1:3" ht="16.5">
      <c r="A782" s="54"/>
      <c r="B782" s="54"/>
      <c r="C782" s="54"/>
    </row>
    <row r="783" spans="1:3" ht="16.5">
      <c r="A783" s="54"/>
      <c r="B783" s="54"/>
      <c r="C783" s="54"/>
    </row>
    <row r="784" spans="1:3" ht="16.5">
      <c r="A784" s="54"/>
      <c r="B784" s="54"/>
      <c r="C784" s="54"/>
    </row>
    <row r="785" spans="1:3" ht="16.5">
      <c r="A785" s="54"/>
      <c r="B785" s="54"/>
      <c r="C785" s="54"/>
    </row>
    <row r="786" spans="1:3" ht="16.5">
      <c r="A786" s="54"/>
      <c r="B786" s="54"/>
      <c r="C786" s="54"/>
    </row>
    <row r="787" spans="1:3" ht="16.5">
      <c r="A787" s="54"/>
      <c r="B787" s="54"/>
      <c r="C787" s="54"/>
    </row>
    <row r="788" spans="1:3" ht="16.5">
      <c r="A788" s="54"/>
      <c r="B788" s="54"/>
      <c r="C788" s="54"/>
    </row>
    <row r="789" spans="1:3" ht="16.5">
      <c r="A789" s="54"/>
      <c r="B789" s="54"/>
      <c r="C789" s="54"/>
    </row>
    <row r="790" spans="1:3" ht="16.5">
      <c r="A790" s="54"/>
      <c r="B790" s="54"/>
      <c r="C790" s="54"/>
    </row>
    <row r="791" spans="1:3" ht="16.5">
      <c r="A791" s="54"/>
      <c r="B791" s="54"/>
      <c r="C791" s="54"/>
    </row>
    <row r="792" spans="1:3" ht="16.5">
      <c r="A792" s="54"/>
      <c r="B792" s="54"/>
      <c r="C792" s="54"/>
    </row>
    <row r="793" spans="1:3" ht="16.5">
      <c r="A793" s="54"/>
      <c r="B793" s="54"/>
      <c r="C793" s="54"/>
    </row>
    <row r="794" spans="1:3" ht="16.5">
      <c r="A794" s="54"/>
      <c r="B794" s="54"/>
      <c r="C794" s="54"/>
    </row>
    <row r="795" spans="1:3" ht="16.5">
      <c r="A795" s="54"/>
      <c r="B795" s="54"/>
      <c r="C795" s="54"/>
    </row>
    <row r="796" spans="1:3" ht="16.5">
      <c r="A796" s="54"/>
      <c r="B796" s="54"/>
      <c r="C796" s="54"/>
    </row>
    <row r="797" spans="1:3" ht="16.5">
      <c r="A797" s="54"/>
      <c r="B797" s="54"/>
      <c r="C797" s="54"/>
    </row>
    <row r="798" spans="1:3" ht="16.5">
      <c r="A798" s="54"/>
      <c r="B798" s="54"/>
      <c r="C798" s="54"/>
    </row>
    <row r="799" spans="1:3" ht="16.5">
      <c r="A799" s="54"/>
      <c r="B799" s="54"/>
      <c r="C799" s="54"/>
    </row>
    <row r="800" spans="1:3" ht="16.5">
      <c r="A800" s="54"/>
      <c r="B800" s="54"/>
      <c r="C800" s="54"/>
    </row>
    <row r="801" spans="1:3" ht="16.5">
      <c r="A801" s="54"/>
      <c r="B801" s="54"/>
      <c r="C801" s="54"/>
    </row>
    <row r="802" spans="1:3" ht="16.5">
      <c r="A802" s="54"/>
      <c r="B802" s="54"/>
      <c r="C802" s="54"/>
    </row>
    <row r="803" spans="1:3" ht="16.5">
      <c r="A803" s="54"/>
      <c r="B803" s="54"/>
      <c r="C803" s="54"/>
    </row>
    <row r="804" spans="1:3" ht="16.5">
      <c r="A804" s="54"/>
      <c r="B804" s="54"/>
      <c r="C804" s="54"/>
    </row>
    <row r="805" spans="1:3" ht="16.5">
      <c r="A805" s="54"/>
      <c r="B805" s="54"/>
      <c r="C805" s="54"/>
    </row>
    <row r="806" spans="1:3" ht="16.5">
      <c r="A806" s="54"/>
      <c r="B806" s="54"/>
      <c r="C806" s="54"/>
    </row>
    <row r="807" spans="1:3" ht="16.5">
      <c r="A807" s="54"/>
      <c r="B807" s="54"/>
      <c r="C807" s="54"/>
    </row>
    <row r="808" spans="1:3" ht="16.5">
      <c r="A808" s="54"/>
      <c r="B808" s="54"/>
      <c r="C808" s="54"/>
    </row>
    <row r="809" spans="1:3" ht="16.5">
      <c r="A809" s="54"/>
      <c r="B809" s="54"/>
      <c r="C809" s="54"/>
    </row>
    <row r="810" spans="1:3" ht="16.5">
      <c r="A810" s="54"/>
      <c r="B810" s="54"/>
      <c r="C810" s="54"/>
    </row>
    <row r="811" spans="1:3" ht="16.5">
      <c r="A811" s="54"/>
      <c r="B811" s="54"/>
      <c r="C811" s="54"/>
    </row>
    <row r="812" spans="1:3" ht="16.5">
      <c r="A812" s="54"/>
      <c r="B812" s="54"/>
      <c r="C812" s="54"/>
    </row>
    <row r="813" spans="1:3" ht="16.5">
      <c r="A813" s="54"/>
      <c r="B813" s="54"/>
      <c r="C813" s="54"/>
    </row>
    <row r="814" spans="1:3" ht="16.5">
      <c r="A814" s="54"/>
      <c r="B814" s="54"/>
      <c r="C814" s="54"/>
    </row>
    <row r="815" spans="1:3" ht="16.5">
      <c r="A815" s="54"/>
      <c r="B815" s="54"/>
      <c r="C815" s="54"/>
    </row>
    <row r="816" spans="1:3" ht="16.5">
      <c r="A816" s="54"/>
      <c r="B816" s="54"/>
      <c r="C816" s="54"/>
    </row>
    <row r="817" spans="1:3" ht="16.5">
      <c r="A817" s="54"/>
      <c r="B817" s="54"/>
      <c r="C817" s="54"/>
    </row>
    <row r="818" spans="1:3" ht="16.5">
      <c r="A818" s="54"/>
      <c r="B818" s="54"/>
      <c r="C818" s="54"/>
    </row>
    <row r="819" spans="1:3" ht="16.5">
      <c r="A819" s="54"/>
      <c r="B819" s="54"/>
      <c r="C819" s="54"/>
    </row>
    <row r="820" spans="1:3" ht="16.5">
      <c r="A820" s="54"/>
      <c r="B820" s="54"/>
      <c r="C820" s="54"/>
    </row>
    <row r="821" spans="1:3" ht="16.5">
      <c r="A821" s="54"/>
      <c r="B821" s="54"/>
      <c r="C821" s="54"/>
    </row>
    <row r="822" spans="1:3" ht="16.5">
      <c r="A822" s="54"/>
      <c r="B822" s="54"/>
      <c r="C822" s="54"/>
    </row>
    <row r="823" spans="1:3" ht="16.5">
      <c r="A823" s="54"/>
      <c r="B823" s="54"/>
      <c r="C823" s="54"/>
    </row>
    <row r="824" spans="1:3" ht="16.5">
      <c r="A824" s="54"/>
      <c r="B824" s="54"/>
      <c r="C824" s="54"/>
    </row>
    <row r="825" spans="1:3" ht="16.5">
      <c r="A825" s="54"/>
      <c r="B825" s="54"/>
      <c r="C825" s="54"/>
    </row>
    <row r="826" spans="1:3" ht="16.5">
      <c r="A826" s="54"/>
      <c r="B826" s="54"/>
      <c r="C826" s="54"/>
    </row>
    <row r="827" spans="1:3" ht="16.5">
      <c r="A827" s="54"/>
      <c r="B827" s="54"/>
      <c r="C827" s="54"/>
    </row>
    <row r="828" spans="1:3" ht="16.5">
      <c r="A828" s="54"/>
      <c r="B828" s="54"/>
      <c r="C828" s="54"/>
    </row>
    <row r="829" spans="1:3" ht="16.5">
      <c r="A829" s="54"/>
      <c r="B829" s="54"/>
      <c r="C829" s="54"/>
    </row>
    <row r="830" spans="1:3" ht="16.5">
      <c r="A830" s="54"/>
      <c r="B830" s="54"/>
      <c r="C830" s="54"/>
    </row>
    <row r="831" spans="1:3" ht="16.5">
      <c r="A831" s="54"/>
      <c r="B831" s="54"/>
      <c r="C831" s="54"/>
    </row>
    <row r="832" spans="1:3" ht="16.5">
      <c r="A832" s="54"/>
      <c r="B832" s="54"/>
      <c r="C832" s="54"/>
    </row>
    <row r="833" spans="1:3" ht="16.5">
      <c r="A833" s="54"/>
      <c r="B833" s="54"/>
      <c r="C833" s="54"/>
    </row>
    <row r="834" spans="1:3" ht="16.5">
      <c r="A834" s="54"/>
      <c r="B834" s="54"/>
      <c r="C834" s="54"/>
    </row>
    <row r="835" spans="1:3" ht="16.5">
      <c r="A835" s="54"/>
      <c r="B835" s="54"/>
      <c r="C835" s="54"/>
    </row>
    <row r="836" spans="1:3" ht="16.5">
      <c r="A836" s="54"/>
      <c r="B836" s="54"/>
      <c r="C836" s="54"/>
    </row>
    <row r="837" spans="1:3" ht="16.5">
      <c r="A837" s="54"/>
      <c r="B837" s="54"/>
      <c r="C837" s="54"/>
    </row>
    <row r="838" spans="1:3" ht="16.5">
      <c r="A838" s="54"/>
      <c r="B838" s="54"/>
      <c r="C838" s="54"/>
    </row>
    <row r="839" spans="1:3" ht="16.5">
      <c r="A839" s="54"/>
      <c r="B839" s="54"/>
      <c r="C839" s="54"/>
    </row>
    <row r="840" spans="1:3" ht="16.5">
      <c r="A840" s="54"/>
      <c r="B840" s="54"/>
      <c r="C840" s="54"/>
    </row>
    <row r="841" spans="1:3" ht="16.5">
      <c r="A841" s="54"/>
      <c r="B841" s="54"/>
      <c r="C841" s="54"/>
    </row>
    <row r="842" spans="1:3" ht="16.5">
      <c r="A842" s="54"/>
      <c r="B842" s="54"/>
      <c r="C842" s="54"/>
    </row>
    <row r="843" spans="1:3" ht="16.5">
      <c r="A843" s="54"/>
      <c r="B843" s="54"/>
      <c r="C843" s="54"/>
    </row>
    <row r="844" spans="1:3" ht="16.5">
      <c r="A844" s="54"/>
      <c r="B844" s="54"/>
      <c r="C844" s="54"/>
    </row>
    <row r="845" spans="1:3" ht="16.5">
      <c r="A845" s="54"/>
      <c r="B845" s="54"/>
      <c r="C845" s="54"/>
    </row>
    <row r="846" spans="1:3" ht="16.5">
      <c r="A846" s="54"/>
      <c r="B846" s="54"/>
      <c r="C846" s="54"/>
    </row>
    <row r="847" spans="1:3" ht="16.5">
      <c r="A847" s="54"/>
      <c r="B847" s="54"/>
      <c r="C847" s="54"/>
    </row>
    <row r="848" spans="1:3" ht="16.5">
      <c r="A848" s="54"/>
      <c r="B848" s="54"/>
      <c r="C848" s="54"/>
    </row>
    <row r="849" spans="1:3" ht="16.5">
      <c r="A849" s="54"/>
      <c r="B849" s="54"/>
      <c r="C849" s="54"/>
    </row>
    <row r="850" spans="1:3" ht="16.5">
      <c r="A850" s="54"/>
      <c r="B850" s="54"/>
      <c r="C850" s="54"/>
    </row>
    <row r="851" spans="1:3" ht="16.5">
      <c r="A851" s="54"/>
      <c r="B851" s="54"/>
      <c r="C851" s="54"/>
    </row>
    <row r="852" spans="1:3" ht="16.5">
      <c r="A852" s="54"/>
      <c r="B852" s="54"/>
      <c r="C852" s="54"/>
    </row>
    <row r="853" spans="1:3" ht="16.5">
      <c r="A853" s="54"/>
      <c r="B853" s="54"/>
      <c r="C853" s="54"/>
    </row>
    <row r="854" spans="1:3" ht="16.5">
      <c r="A854" s="54"/>
      <c r="B854" s="54"/>
      <c r="C854" s="54"/>
    </row>
    <row r="855" spans="1:3" ht="16.5">
      <c r="A855" s="54"/>
      <c r="B855" s="54"/>
      <c r="C855" s="54"/>
    </row>
    <row r="856" spans="1:3" ht="16.5">
      <c r="A856" s="54"/>
      <c r="B856" s="54"/>
      <c r="C856" s="54"/>
    </row>
    <row r="857" spans="1:3" ht="16.5">
      <c r="A857" s="54"/>
      <c r="B857" s="54"/>
      <c r="C857" s="54"/>
    </row>
    <row r="858" spans="1:3" ht="16.5">
      <c r="A858" s="54"/>
      <c r="B858" s="54"/>
      <c r="C858" s="54"/>
    </row>
    <row r="859" spans="1:3" ht="16.5">
      <c r="A859" s="54"/>
      <c r="B859" s="54"/>
      <c r="C859" s="54"/>
    </row>
    <row r="860" spans="1:3" ht="16.5">
      <c r="A860" s="54"/>
      <c r="B860" s="54"/>
      <c r="C860" s="54"/>
    </row>
    <row r="861" spans="1:3" ht="16.5">
      <c r="A861" s="54"/>
      <c r="B861" s="54"/>
      <c r="C861" s="54"/>
    </row>
    <row r="862" spans="1:3" ht="16.5">
      <c r="A862" s="54"/>
      <c r="B862" s="54"/>
      <c r="C862" s="54"/>
    </row>
    <row r="863" spans="1:3" ht="16.5">
      <c r="A863" s="54"/>
      <c r="B863" s="54"/>
      <c r="C863" s="54"/>
    </row>
    <row r="864" spans="1:3" ht="16.5">
      <c r="A864" s="54"/>
      <c r="B864" s="54"/>
      <c r="C864" s="54"/>
    </row>
    <row r="865" spans="1:3" ht="16.5">
      <c r="A865" s="54"/>
      <c r="B865" s="54"/>
      <c r="C865" s="54"/>
    </row>
    <row r="866" spans="1:3" ht="16.5">
      <c r="A866" s="54"/>
      <c r="B866" s="54"/>
      <c r="C866" s="54"/>
    </row>
    <row r="867" spans="1:3" ht="16.5">
      <c r="A867" s="54"/>
      <c r="B867" s="54"/>
      <c r="C867" s="54"/>
    </row>
    <row r="868" spans="1:3" ht="16.5">
      <c r="A868" s="54"/>
      <c r="B868" s="54"/>
      <c r="C868" s="54"/>
    </row>
    <row r="869" spans="1:3" ht="16.5">
      <c r="A869" s="54"/>
      <c r="B869" s="54"/>
      <c r="C869" s="54"/>
    </row>
    <row r="870" spans="1:3" ht="16.5">
      <c r="A870" s="54"/>
      <c r="B870" s="54"/>
      <c r="C870" s="54"/>
    </row>
    <row r="871" spans="1:3" ht="16.5">
      <c r="A871" s="54"/>
      <c r="B871" s="54"/>
      <c r="C871" s="54"/>
    </row>
    <row r="872" spans="1:3" ht="16.5">
      <c r="A872" s="54"/>
      <c r="B872" s="54"/>
      <c r="C872" s="54"/>
    </row>
    <row r="873" spans="1:3" ht="16.5">
      <c r="A873" s="54"/>
      <c r="B873" s="54"/>
      <c r="C873" s="54"/>
    </row>
    <row r="874" spans="1:3" ht="16.5">
      <c r="A874" s="54"/>
      <c r="B874" s="54"/>
      <c r="C874" s="54"/>
    </row>
    <row r="875" spans="1:3" ht="16.5">
      <c r="A875" s="54"/>
      <c r="B875" s="54"/>
      <c r="C875" s="54"/>
    </row>
    <row r="876" spans="1:3" ht="16.5">
      <c r="A876" s="54"/>
      <c r="B876" s="54"/>
      <c r="C876" s="54"/>
    </row>
    <row r="877" spans="1:3" ht="16.5">
      <c r="A877" s="54"/>
      <c r="B877" s="54"/>
      <c r="C877" s="54"/>
    </row>
    <row r="878" spans="1:3" ht="16.5">
      <c r="A878" s="54"/>
      <c r="B878" s="54"/>
      <c r="C878" s="54"/>
    </row>
    <row r="879" spans="1:3" ht="16.5">
      <c r="A879" s="54"/>
      <c r="B879" s="54"/>
      <c r="C879" s="54"/>
    </row>
    <row r="880" spans="1:3" ht="16.5">
      <c r="A880" s="54"/>
      <c r="B880" s="54"/>
      <c r="C880" s="54"/>
    </row>
    <row r="881" spans="1:3" ht="16.5">
      <c r="A881" s="54"/>
      <c r="B881" s="54"/>
      <c r="C881" s="54"/>
    </row>
    <row r="882" spans="1:3" ht="16.5">
      <c r="A882" s="54"/>
      <c r="B882" s="54"/>
      <c r="C882" s="54"/>
    </row>
    <row r="883" spans="1:3" ht="16.5">
      <c r="A883" s="54"/>
      <c r="B883" s="54"/>
      <c r="C883" s="54"/>
    </row>
    <row r="884" spans="1:3" ht="16.5">
      <c r="A884" s="54"/>
      <c r="B884" s="54"/>
      <c r="C884" s="54"/>
    </row>
    <row r="885" spans="1:3" ht="16.5">
      <c r="A885" s="54"/>
      <c r="B885" s="54"/>
      <c r="C885" s="54"/>
    </row>
    <row r="886" spans="1:3" ht="16.5">
      <c r="A886" s="54"/>
      <c r="B886" s="54"/>
      <c r="C886" s="54"/>
    </row>
    <row r="887" spans="1:3" ht="16.5">
      <c r="A887" s="54"/>
      <c r="B887" s="54"/>
      <c r="C887" s="54"/>
    </row>
    <row r="888" spans="1:3" ht="16.5">
      <c r="A888" s="54"/>
      <c r="B888" s="54"/>
      <c r="C888" s="54"/>
    </row>
    <row r="889" spans="1:3" ht="16.5">
      <c r="A889" s="54"/>
      <c r="B889" s="54"/>
      <c r="C889" s="54"/>
    </row>
    <row r="890" spans="1:3" ht="16.5">
      <c r="A890" s="54"/>
      <c r="B890" s="54"/>
      <c r="C890" s="54"/>
    </row>
    <row r="891" spans="1:3" ht="16.5">
      <c r="A891" s="54"/>
      <c r="B891" s="54"/>
      <c r="C891" s="54"/>
    </row>
    <row r="892" spans="1:3" ht="16.5">
      <c r="A892" s="54"/>
      <c r="B892" s="54"/>
      <c r="C892" s="54"/>
    </row>
    <row r="893" spans="1:3" ht="16.5">
      <c r="A893" s="54"/>
      <c r="B893" s="54"/>
      <c r="C893" s="54"/>
    </row>
    <row r="894" spans="1:3" ht="16.5">
      <c r="A894" s="54"/>
      <c r="B894" s="54"/>
      <c r="C894" s="54"/>
    </row>
    <row r="895" spans="1:3" ht="16.5">
      <c r="A895" s="54"/>
      <c r="B895" s="54"/>
      <c r="C895" s="54"/>
    </row>
    <row r="896" spans="1:3" ht="16.5">
      <c r="A896" s="54"/>
      <c r="B896" s="54"/>
      <c r="C896" s="54"/>
    </row>
    <row r="897" spans="1:3" ht="16.5">
      <c r="A897" s="54"/>
      <c r="B897" s="54"/>
      <c r="C897" s="54"/>
    </row>
    <row r="898" spans="1:3" ht="16.5">
      <c r="A898" s="54"/>
      <c r="B898" s="54"/>
      <c r="C898" s="54"/>
    </row>
    <row r="899" spans="1:3" ht="16.5">
      <c r="A899" s="54"/>
      <c r="B899" s="54"/>
      <c r="C899" s="54"/>
    </row>
    <row r="900" spans="1:3" ht="16.5">
      <c r="A900" s="54"/>
      <c r="B900" s="54"/>
      <c r="C900" s="54"/>
    </row>
    <row r="901" spans="1:3" ht="16.5">
      <c r="A901" s="54"/>
      <c r="B901" s="54"/>
      <c r="C901" s="54"/>
    </row>
    <row r="902" spans="1:3" ht="16.5">
      <c r="A902" s="54"/>
      <c r="B902" s="54"/>
      <c r="C902" s="54"/>
    </row>
    <row r="903" spans="1:3" ht="16.5">
      <c r="A903" s="54"/>
      <c r="B903" s="54"/>
      <c r="C903" s="54"/>
    </row>
    <row r="904" spans="1:3" ht="16.5">
      <c r="A904" s="54"/>
      <c r="B904" s="54"/>
      <c r="C904" s="54"/>
    </row>
    <row r="905" spans="1:3" ht="16.5">
      <c r="A905" s="54"/>
      <c r="B905" s="54"/>
      <c r="C905" s="54"/>
    </row>
    <row r="906" spans="1:3" ht="16.5">
      <c r="A906" s="54"/>
      <c r="B906" s="54"/>
      <c r="C906" s="54"/>
    </row>
    <row r="907" spans="1:3" ht="16.5">
      <c r="A907" s="54"/>
      <c r="B907" s="54"/>
      <c r="C907" s="54"/>
    </row>
    <row r="908" spans="1:3" ht="16.5">
      <c r="A908" s="54"/>
      <c r="B908" s="54"/>
      <c r="C908" s="54"/>
    </row>
    <row r="909" spans="1:3" ht="16.5">
      <c r="A909" s="54"/>
      <c r="B909" s="54"/>
      <c r="C909" s="54"/>
    </row>
    <row r="910" spans="1:3" ht="16.5">
      <c r="A910" s="54"/>
      <c r="B910" s="54"/>
      <c r="C910" s="54"/>
    </row>
    <row r="911" spans="1:3" ht="16.5">
      <c r="A911" s="54"/>
      <c r="B911" s="54"/>
      <c r="C911" s="54"/>
    </row>
    <row r="912" spans="1:3" ht="16.5">
      <c r="A912" s="54"/>
      <c r="B912" s="54"/>
      <c r="C912" s="54"/>
    </row>
    <row r="913" spans="1:3" ht="16.5">
      <c r="A913" s="54"/>
      <c r="B913" s="54"/>
      <c r="C913" s="54"/>
    </row>
    <row r="914" spans="1:3" ht="16.5">
      <c r="A914" s="54"/>
      <c r="B914" s="54"/>
      <c r="C914" s="54"/>
    </row>
    <row r="915" spans="1:3" ht="16.5">
      <c r="A915" s="54"/>
      <c r="B915" s="54"/>
      <c r="C915" s="54"/>
    </row>
    <row r="916" spans="1:3" ht="16.5">
      <c r="A916" s="54"/>
      <c r="B916" s="54"/>
      <c r="C916" s="54"/>
    </row>
    <row r="917" spans="1:3" ht="16.5">
      <c r="A917" s="54"/>
      <c r="B917" s="54"/>
      <c r="C917" s="54"/>
    </row>
    <row r="918" spans="1:3" ht="16.5">
      <c r="A918" s="54"/>
      <c r="B918" s="54"/>
      <c r="C918" s="54"/>
    </row>
    <row r="919" spans="1:3" ht="16.5">
      <c r="A919" s="54"/>
      <c r="B919" s="54"/>
      <c r="C919" s="54"/>
    </row>
    <row r="920" spans="1:3" ht="16.5">
      <c r="A920" s="54"/>
      <c r="B920" s="54"/>
      <c r="C920" s="54"/>
    </row>
    <row r="921" spans="1:3" ht="16.5">
      <c r="A921" s="54"/>
      <c r="B921" s="54"/>
      <c r="C921" s="54"/>
    </row>
    <row r="922" spans="1:3" ht="16.5">
      <c r="A922" s="54"/>
      <c r="B922" s="54"/>
      <c r="C922" s="54"/>
    </row>
    <row r="923" spans="1:3" ht="16.5">
      <c r="A923" s="54"/>
      <c r="B923" s="54"/>
      <c r="C923" s="54"/>
    </row>
    <row r="924" spans="1:3" ht="16.5">
      <c r="A924" s="54"/>
      <c r="B924" s="54"/>
      <c r="C924" s="54"/>
    </row>
    <row r="925" spans="1:3" ht="16.5">
      <c r="A925" s="54"/>
      <c r="B925" s="54"/>
      <c r="C925" s="54"/>
    </row>
    <row r="926" spans="1:3" ht="16.5">
      <c r="A926" s="54"/>
      <c r="B926" s="54"/>
      <c r="C926" s="54"/>
    </row>
    <row r="927" spans="1:3" ht="16.5">
      <c r="A927" s="54"/>
      <c r="B927" s="54"/>
      <c r="C927" s="54"/>
    </row>
    <row r="928" spans="1:3" ht="16.5">
      <c r="A928" s="54"/>
      <c r="B928" s="54"/>
      <c r="C928" s="54"/>
    </row>
    <row r="929" spans="1:3" ht="16.5">
      <c r="A929" s="54"/>
      <c r="B929" s="54"/>
      <c r="C929" s="54"/>
    </row>
    <row r="930" spans="1:3" ht="16.5">
      <c r="A930" s="54"/>
      <c r="B930" s="54"/>
      <c r="C930" s="54"/>
    </row>
    <row r="931" spans="1:3" ht="16.5">
      <c r="A931" s="54"/>
      <c r="B931" s="54"/>
      <c r="C931" s="54"/>
    </row>
    <row r="932" spans="1:3" ht="16.5">
      <c r="A932" s="54"/>
      <c r="B932" s="54"/>
      <c r="C932" s="54"/>
    </row>
    <row r="933" spans="1:3" ht="16.5">
      <c r="A933" s="54"/>
      <c r="B933" s="54"/>
      <c r="C933" s="54"/>
    </row>
    <row r="934" spans="1:3" ht="16.5">
      <c r="A934" s="54"/>
      <c r="B934" s="54"/>
      <c r="C934" s="54"/>
    </row>
    <row r="935" spans="1:3" ht="16.5">
      <c r="A935" s="54"/>
      <c r="B935" s="54"/>
      <c r="C935" s="54"/>
    </row>
    <row r="936" spans="1:3" ht="16.5">
      <c r="A936" s="54"/>
      <c r="B936" s="54"/>
      <c r="C936" s="54"/>
    </row>
    <row r="937" spans="1:3" ht="16.5">
      <c r="A937" s="54"/>
      <c r="B937" s="54"/>
      <c r="C937" s="54"/>
    </row>
    <row r="938" spans="1:3" ht="16.5">
      <c r="A938" s="54"/>
      <c r="B938" s="54"/>
      <c r="C938" s="54"/>
    </row>
    <row r="939" spans="1:3" ht="16.5">
      <c r="A939" s="54"/>
      <c r="B939" s="54"/>
      <c r="C939" s="54"/>
    </row>
    <row r="940" spans="1:3" ht="16.5">
      <c r="A940" s="54"/>
      <c r="B940" s="54"/>
      <c r="C940" s="54"/>
    </row>
    <row r="941" spans="1:3" ht="16.5">
      <c r="A941" s="54"/>
      <c r="B941" s="54"/>
      <c r="C941" s="54"/>
    </row>
    <row r="942" spans="1:3" ht="16.5">
      <c r="A942" s="54"/>
      <c r="B942" s="54"/>
      <c r="C942" s="54"/>
    </row>
    <row r="943" spans="1:3" ht="16.5">
      <c r="A943" s="54"/>
      <c r="B943" s="54"/>
      <c r="C943" s="54"/>
    </row>
    <row r="944" spans="1:3" ht="16.5">
      <c r="A944" s="54"/>
      <c r="B944" s="54"/>
      <c r="C944" s="54"/>
    </row>
    <row r="945" spans="1:3" ht="16.5">
      <c r="A945" s="54"/>
      <c r="B945" s="54"/>
      <c r="C945" s="54"/>
    </row>
    <row r="946" spans="1:3" ht="16.5">
      <c r="A946" s="54"/>
      <c r="B946" s="54"/>
      <c r="C946" s="54"/>
    </row>
    <row r="947" spans="1:3" ht="16.5">
      <c r="A947" s="54"/>
      <c r="B947" s="54"/>
      <c r="C947" s="54"/>
    </row>
    <row r="948" spans="1:3" ht="16.5">
      <c r="A948" s="54"/>
      <c r="B948" s="54"/>
      <c r="C948" s="54"/>
    </row>
    <row r="949" spans="1:3" ht="16.5">
      <c r="A949" s="54"/>
      <c r="B949" s="54"/>
      <c r="C949" s="54"/>
    </row>
    <row r="950" spans="1:3" ht="16.5">
      <c r="A950" s="54"/>
      <c r="B950" s="54"/>
      <c r="C950" s="54"/>
    </row>
    <row r="951" spans="1:3" ht="16.5">
      <c r="A951" s="54"/>
      <c r="B951" s="54"/>
      <c r="C951" s="54"/>
    </row>
    <row r="952" spans="1:3" ht="16.5">
      <c r="A952" s="54"/>
      <c r="B952" s="54"/>
      <c r="C952" s="54"/>
    </row>
    <row r="953" spans="1:3" ht="16.5">
      <c r="A953" s="54"/>
      <c r="B953" s="54"/>
      <c r="C953" s="54"/>
    </row>
    <row r="954" spans="1:3" ht="16.5">
      <c r="A954" s="54"/>
      <c r="B954" s="54"/>
      <c r="C954" s="54"/>
    </row>
    <row r="955" spans="1:3" ht="16.5">
      <c r="A955" s="54"/>
      <c r="B955" s="54"/>
      <c r="C955" s="54"/>
    </row>
    <row r="956" spans="1:3" ht="16.5">
      <c r="A956" s="54"/>
      <c r="B956" s="54"/>
      <c r="C956" s="54"/>
    </row>
    <row r="957" spans="1:3" ht="16.5">
      <c r="A957" s="54"/>
      <c r="B957" s="54"/>
      <c r="C957" s="54"/>
    </row>
    <row r="958" spans="1:3" ht="16.5">
      <c r="A958" s="54"/>
      <c r="B958" s="54"/>
      <c r="C958" s="54"/>
    </row>
    <row r="959" spans="1:3" ht="16.5">
      <c r="A959" s="54"/>
      <c r="B959" s="54"/>
      <c r="C959" s="54"/>
    </row>
    <row r="960" spans="1:3" ht="16.5">
      <c r="A960" s="54"/>
      <c r="B960" s="54"/>
      <c r="C960" s="54"/>
    </row>
    <row r="961" spans="1:3" ht="16.5">
      <c r="A961" s="54"/>
      <c r="B961" s="54"/>
      <c r="C961" s="54"/>
    </row>
    <row r="962" spans="1:3" ht="16.5">
      <c r="A962" s="54"/>
      <c r="B962" s="54"/>
      <c r="C962" s="54"/>
    </row>
    <row r="963" spans="1:3" ht="16.5">
      <c r="A963" s="54"/>
      <c r="B963" s="54"/>
      <c r="C963" s="54"/>
    </row>
    <row r="964" spans="1:3" ht="16.5">
      <c r="A964" s="54"/>
      <c r="B964" s="54"/>
      <c r="C964" s="54"/>
    </row>
    <row r="965" spans="1:3" ht="16.5">
      <c r="A965" s="54"/>
      <c r="B965" s="54"/>
      <c r="C965" s="54"/>
    </row>
    <row r="966" spans="1:3" ht="16.5">
      <c r="A966" s="54"/>
      <c r="B966" s="54"/>
      <c r="C966" s="54"/>
    </row>
    <row r="967" spans="1:3" ht="16.5">
      <c r="A967" s="54"/>
      <c r="B967" s="54"/>
      <c r="C967" s="54"/>
    </row>
    <row r="968" spans="1:3" ht="16.5">
      <c r="A968" s="54"/>
      <c r="B968" s="54"/>
      <c r="C968" s="54"/>
    </row>
    <row r="969" spans="1:3" ht="16.5">
      <c r="A969" s="54"/>
      <c r="B969" s="54"/>
      <c r="C969" s="54"/>
    </row>
    <row r="970" spans="1:3" ht="16.5">
      <c r="A970" s="54"/>
      <c r="B970" s="54"/>
      <c r="C970" s="54"/>
    </row>
    <row r="971" spans="1:3" ht="16.5">
      <c r="A971" s="54"/>
      <c r="B971" s="54"/>
      <c r="C971" s="54"/>
    </row>
    <row r="972" spans="1:3" ht="16.5">
      <c r="A972" s="54"/>
      <c r="B972" s="54"/>
      <c r="C972" s="54"/>
    </row>
    <row r="973" spans="1:3" ht="16.5">
      <c r="A973" s="54"/>
      <c r="B973" s="54"/>
      <c r="C973" s="54"/>
    </row>
    <row r="974" spans="1:3" ht="16.5">
      <c r="A974" s="54"/>
      <c r="B974" s="54"/>
      <c r="C974" s="54"/>
    </row>
    <row r="975" spans="1:3" ht="16.5">
      <c r="A975" s="54"/>
      <c r="B975" s="54"/>
      <c r="C975" s="54"/>
    </row>
    <row r="976" spans="1:3" ht="16.5">
      <c r="A976" s="54"/>
      <c r="B976" s="54"/>
      <c r="C976" s="54"/>
    </row>
    <row r="977" spans="1:3" ht="16.5">
      <c r="A977" s="54"/>
      <c r="B977" s="54"/>
      <c r="C977" s="54"/>
    </row>
    <row r="978" spans="1:3" ht="16.5">
      <c r="A978" s="54"/>
      <c r="B978" s="54"/>
      <c r="C978" s="54"/>
    </row>
    <row r="979" spans="1:3" ht="16.5">
      <c r="A979" s="54"/>
      <c r="B979" s="54"/>
      <c r="C979" s="54"/>
    </row>
    <row r="980" spans="1:3" ht="16.5">
      <c r="A980" s="54"/>
      <c r="B980" s="54"/>
      <c r="C980" s="54"/>
    </row>
    <row r="981" spans="1:3" ht="16.5">
      <c r="A981" s="54"/>
      <c r="B981" s="54"/>
      <c r="C981" s="54"/>
    </row>
    <row r="982" spans="1:3" ht="16.5">
      <c r="A982" s="54"/>
      <c r="B982" s="54"/>
      <c r="C982" s="54"/>
    </row>
    <row r="983" spans="1:3" ht="16.5">
      <c r="A983" s="54"/>
      <c r="B983" s="54"/>
      <c r="C983" s="54"/>
    </row>
    <row r="984" spans="1:3" ht="16.5">
      <c r="A984" s="54"/>
      <c r="B984" s="54"/>
      <c r="C984" s="54"/>
    </row>
    <row r="985" spans="1:3" ht="16.5">
      <c r="A985" s="54"/>
      <c r="B985" s="54"/>
      <c r="C985" s="54"/>
    </row>
    <row r="986" spans="1:3" ht="16.5">
      <c r="A986" s="54"/>
      <c r="B986" s="54"/>
      <c r="C986" s="54"/>
    </row>
    <row r="987" spans="1:3" ht="16.5">
      <c r="A987" s="54"/>
      <c r="B987" s="54"/>
      <c r="C987" s="54"/>
    </row>
    <row r="988" spans="1:3" ht="16.5">
      <c r="A988" s="54"/>
      <c r="B988" s="54"/>
      <c r="C988" s="54"/>
    </row>
    <row r="989" spans="1:3" ht="16.5">
      <c r="A989" s="54"/>
      <c r="B989" s="54"/>
      <c r="C989" s="54"/>
    </row>
    <row r="990" spans="1:3" ht="16.5">
      <c r="A990" s="54"/>
      <c r="B990" s="54"/>
      <c r="C990" s="54"/>
    </row>
  </sheetData>
  <phoneticPr fontId="4" type="noConversion"/>
  <conditionalFormatting sqref="C2:C55">
    <cfRule type="cellIs" dxfId="1" priority="2" operator="lessThan">
      <formula>60</formula>
    </cfRule>
  </conditionalFormatting>
  <conditionalFormatting sqref="C56:C133">
    <cfRule type="cellIs" dxfId="0" priority="1" operator="lessThan">
      <formula>70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34" workbookViewId="0">
      <selection activeCell="L34" sqref="L34"/>
    </sheetView>
  </sheetViews>
  <sheetFormatPr defaultRowHeight="16.5"/>
  <sheetData>
    <row r="1" spans="1:4" s="43" customFormat="1">
      <c r="A1" s="54" t="s">
        <v>0</v>
      </c>
      <c r="B1" s="54" t="s">
        <v>1</v>
      </c>
      <c r="C1" s="55" t="s">
        <v>823</v>
      </c>
      <c r="D1" s="55" t="s">
        <v>824</v>
      </c>
    </row>
    <row r="3" spans="1:4" s="43" customFormat="1">
      <c r="A3" s="54" t="s">
        <v>5</v>
      </c>
      <c r="B3" s="54" t="s">
        <v>6</v>
      </c>
      <c r="C3" s="54" t="s">
        <v>7</v>
      </c>
      <c r="D3" s="56">
        <v>75</v>
      </c>
    </row>
    <row r="4" spans="1:4" s="43" customFormat="1">
      <c r="A4" s="54" t="s">
        <v>8</v>
      </c>
      <c r="B4" s="54" t="s">
        <v>9</v>
      </c>
      <c r="C4" s="54" t="s">
        <v>10</v>
      </c>
      <c r="D4" s="56">
        <v>91</v>
      </c>
    </row>
    <row r="5" spans="1:4" s="43" customFormat="1">
      <c r="A5" s="54" t="s">
        <v>11</v>
      </c>
      <c r="B5" s="54" t="s">
        <v>12</v>
      </c>
      <c r="C5" s="54" t="s">
        <v>13</v>
      </c>
      <c r="D5" s="56">
        <v>89</v>
      </c>
    </row>
    <row r="6" spans="1:4" s="43" customFormat="1">
      <c r="A6" s="54" t="s">
        <v>11</v>
      </c>
      <c r="B6" s="54" t="s">
        <v>14</v>
      </c>
      <c r="C6" s="54" t="s">
        <v>15</v>
      </c>
      <c r="D6" s="56">
        <v>75</v>
      </c>
    </row>
    <row r="7" spans="1:4" s="43" customFormat="1">
      <c r="A7" s="54" t="s">
        <v>11</v>
      </c>
      <c r="B7" s="54" t="s">
        <v>16</v>
      </c>
      <c r="C7" s="54" t="s">
        <v>17</v>
      </c>
      <c r="D7" s="57">
        <v>41</v>
      </c>
    </row>
    <row r="8" spans="1:4" s="43" customFormat="1">
      <c r="A8" s="54" t="s">
        <v>19</v>
      </c>
      <c r="B8" s="54" t="s">
        <v>20</v>
      </c>
      <c r="C8" s="54" t="s">
        <v>21</v>
      </c>
      <c r="D8" s="54"/>
    </row>
    <row r="9" spans="1:4" s="43" customFormat="1">
      <c r="A9" s="54" t="s">
        <v>23</v>
      </c>
      <c r="B9" s="54" t="s">
        <v>24</v>
      </c>
      <c r="C9" s="54" t="s">
        <v>25</v>
      </c>
      <c r="D9" s="56">
        <v>60</v>
      </c>
    </row>
    <row r="10" spans="1:4" s="43" customFormat="1">
      <c r="A10" s="54" t="s">
        <v>27</v>
      </c>
      <c r="B10" s="54" t="s">
        <v>28</v>
      </c>
      <c r="C10" s="54" t="s">
        <v>29</v>
      </c>
      <c r="D10" s="57">
        <v>22</v>
      </c>
    </row>
    <row r="11" spans="1:4" s="43" customFormat="1">
      <c r="A11" s="54" t="s">
        <v>30</v>
      </c>
      <c r="B11" s="54" t="s">
        <v>31</v>
      </c>
      <c r="C11" s="54" t="s">
        <v>32</v>
      </c>
      <c r="D11" s="57">
        <v>43</v>
      </c>
    </row>
    <row r="12" spans="1:4" s="43" customFormat="1">
      <c r="A12" s="54" t="s">
        <v>33</v>
      </c>
      <c r="B12" s="54" t="s">
        <v>34</v>
      </c>
      <c r="C12" s="54" t="s">
        <v>35</v>
      </c>
      <c r="D12" s="56"/>
    </row>
    <row r="13" spans="1:4" s="43" customFormat="1">
      <c r="A13" s="54" t="s">
        <v>36</v>
      </c>
      <c r="B13" s="54" t="s">
        <v>39</v>
      </c>
      <c r="C13" s="54" t="s">
        <v>40</v>
      </c>
      <c r="D13" s="54"/>
    </row>
    <row r="14" spans="1:4" s="43" customFormat="1">
      <c r="A14" s="54" t="s">
        <v>36</v>
      </c>
      <c r="B14" s="54" t="s">
        <v>41</v>
      </c>
      <c r="C14" s="54" t="s">
        <v>42</v>
      </c>
      <c r="D14" s="56"/>
    </row>
    <row r="15" spans="1:4" s="43" customFormat="1">
      <c r="A15" s="54" t="s">
        <v>36</v>
      </c>
      <c r="B15" s="54" t="s">
        <v>43</v>
      </c>
      <c r="C15" s="54" t="s">
        <v>44</v>
      </c>
      <c r="D15" s="57">
        <v>48</v>
      </c>
    </row>
    <row r="16" spans="1:4" s="43" customFormat="1">
      <c r="A16" s="54" t="s">
        <v>36</v>
      </c>
      <c r="B16" s="54" t="s">
        <v>45</v>
      </c>
      <c r="C16" s="54" t="s">
        <v>46</v>
      </c>
      <c r="D16" s="54"/>
    </row>
    <row r="17" spans="1:4" s="43" customFormat="1">
      <c r="A17" s="54" t="s">
        <v>36</v>
      </c>
      <c r="B17" s="54" t="s">
        <v>47</v>
      </c>
      <c r="C17" s="54" t="s">
        <v>48</v>
      </c>
      <c r="D17" s="56"/>
    </row>
    <row r="18" spans="1:4" s="43" customFormat="1">
      <c r="A18" s="54" t="s">
        <v>36</v>
      </c>
      <c r="B18" s="54" t="s">
        <v>51</v>
      </c>
      <c r="C18" s="54" t="s">
        <v>52</v>
      </c>
      <c r="D18" s="57">
        <v>47</v>
      </c>
    </row>
    <row r="19" spans="1:4" s="43" customFormat="1">
      <c r="A19" s="54" t="s">
        <v>36</v>
      </c>
      <c r="B19" s="54" t="s">
        <v>54</v>
      </c>
      <c r="C19" s="54" t="s">
        <v>55</v>
      </c>
      <c r="D19" s="56"/>
    </row>
    <row r="20" spans="1:4" s="43" customFormat="1">
      <c r="A20" s="54" t="s">
        <v>56</v>
      </c>
      <c r="B20" s="54" t="s">
        <v>59</v>
      </c>
      <c r="C20" s="54" t="s">
        <v>60</v>
      </c>
      <c r="D20" s="57">
        <v>78</v>
      </c>
    </row>
    <row r="21" spans="1:4" s="43" customFormat="1">
      <c r="A21" s="54" t="s">
        <v>61</v>
      </c>
      <c r="B21" s="54" t="s">
        <v>62</v>
      </c>
      <c r="C21" s="54" t="s">
        <v>63</v>
      </c>
      <c r="D21" s="56">
        <v>76</v>
      </c>
    </row>
    <row r="22" spans="1:4" s="43" customFormat="1">
      <c r="A22" s="54" t="s">
        <v>65</v>
      </c>
      <c r="B22" s="54" t="s">
        <v>66</v>
      </c>
      <c r="C22" s="54" t="s">
        <v>67</v>
      </c>
      <c r="D22" s="57">
        <v>16</v>
      </c>
    </row>
    <row r="23" spans="1:4" s="43" customFormat="1">
      <c r="A23" s="54" t="s">
        <v>71</v>
      </c>
      <c r="B23" s="54" t="s">
        <v>72</v>
      </c>
      <c r="C23" s="54" t="s">
        <v>73</v>
      </c>
      <c r="D23" s="56">
        <v>75</v>
      </c>
    </row>
    <row r="24" spans="1:4" s="43" customFormat="1">
      <c r="A24" s="54" t="s">
        <v>71</v>
      </c>
      <c r="B24" s="54" t="s">
        <v>74</v>
      </c>
      <c r="C24" s="54" t="s">
        <v>75</v>
      </c>
      <c r="D24" s="56">
        <v>92</v>
      </c>
    </row>
    <row r="25" spans="1:4" s="43" customFormat="1">
      <c r="A25" s="54" t="s">
        <v>71</v>
      </c>
      <c r="B25" s="54" t="s">
        <v>76</v>
      </c>
      <c r="C25" s="54" t="s">
        <v>77</v>
      </c>
      <c r="D25" s="56">
        <v>96</v>
      </c>
    </row>
    <row r="26" spans="1:4" s="43" customFormat="1">
      <c r="A26" s="54" t="s">
        <v>71</v>
      </c>
      <c r="B26" s="54" t="s">
        <v>78</v>
      </c>
      <c r="C26" s="54" t="s">
        <v>79</v>
      </c>
      <c r="D26" s="56">
        <v>84</v>
      </c>
    </row>
    <row r="27" spans="1:4" s="43" customFormat="1">
      <c r="A27" s="54" t="s">
        <v>71</v>
      </c>
      <c r="B27" s="54" t="s">
        <v>80</v>
      </c>
      <c r="C27" s="54" t="s">
        <v>81</v>
      </c>
      <c r="D27" s="58">
        <v>48</v>
      </c>
    </row>
    <row r="28" spans="1:4" s="43" customFormat="1">
      <c r="A28" s="54" t="s">
        <v>71</v>
      </c>
      <c r="B28" s="54" t="s">
        <v>83</v>
      </c>
      <c r="C28" s="54" t="s">
        <v>84</v>
      </c>
      <c r="D28" s="56">
        <v>89</v>
      </c>
    </row>
    <row r="29" spans="1:4" s="43" customFormat="1">
      <c r="A29" s="54" t="s">
        <v>71</v>
      </c>
      <c r="B29" s="54" t="s">
        <v>86</v>
      </c>
      <c r="C29" s="54" t="s">
        <v>87</v>
      </c>
      <c r="D29" s="56">
        <v>66</v>
      </c>
    </row>
    <row r="30" spans="1:4" s="43" customFormat="1">
      <c r="A30" s="54" t="s">
        <v>71</v>
      </c>
      <c r="B30" s="54" t="s">
        <v>88</v>
      </c>
      <c r="C30" s="54" t="s">
        <v>89</v>
      </c>
      <c r="D30" s="56"/>
    </row>
    <row r="31" spans="1:4" s="43" customFormat="1">
      <c r="A31" s="54" t="s">
        <v>71</v>
      </c>
      <c r="B31" s="54" t="s">
        <v>90</v>
      </c>
      <c r="C31" s="54" t="s">
        <v>91</v>
      </c>
      <c r="D31" s="56"/>
    </row>
    <row r="32" spans="1:4" s="43" customFormat="1">
      <c r="A32" s="54" t="s">
        <v>71</v>
      </c>
      <c r="B32" s="54" t="s">
        <v>93</v>
      </c>
      <c r="C32" s="54" t="s">
        <v>94</v>
      </c>
      <c r="D32" s="55">
        <v>69</v>
      </c>
    </row>
    <row r="33" spans="1:4" s="43" customFormat="1">
      <c r="A33" s="54" t="s">
        <v>71</v>
      </c>
      <c r="B33" s="54" t="s">
        <v>96</v>
      </c>
      <c r="C33" s="54" t="s">
        <v>97</v>
      </c>
      <c r="D33" s="56">
        <v>93</v>
      </c>
    </row>
    <row r="34" spans="1:4" s="43" customFormat="1">
      <c r="A34" s="54" t="s">
        <v>71</v>
      </c>
      <c r="B34" s="54" t="s">
        <v>99</v>
      </c>
      <c r="C34" s="54" t="s">
        <v>100</v>
      </c>
      <c r="D34" s="56">
        <v>83</v>
      </c>
    </row>
    <row r="35" spans="1:4" s="43" customFormat="1">
      <c r="A35" s="54" t="s">
        <v>71</v>
      </c>
      <c r="B35" s="54" t="s">
        <v>101</v>
      </c>
      <c r="C35" s="54" t="s">
        <v>102</v>
      </c>
      <c r="D35" s="56"/>
    </row>
    <row r="36" spans="1:4" s="43" customFormat="1">
      <c r="A36" s="59" t="s">
        <v>71</v>
      </c>
      <c r="B36" s="59" t="s">
        <v>106</v>
      </c>
      <c r="C36" s="59" t="s">
        <v>107</v>
      </c>
      <c r="D36" s="60"/>
    </row>
    <row r="37" spans="1:4" s="43" customFormat="1">
      <c r="A37" s="59" t="s">
        <v>71</v>
      </c>
      <c r="B37" s="59" t="s">
        <v>108</v>
      </c>
      <c r="C37" s="59" t="s">
        <v>109</v>
      </c>
      <c r="D37" s="60">
        <v>98</v>
      </c>
    </row>
    <row r="38" spans="1:4" s="43" customFormat="1">
      <c r="A38" s="59" t="s">
        <v>71</v>
      </c>
      <c r="B38" s="59" t="s">
        <v>110</v>
      </c>
      <c r="C38" s="59" t="s">
        <v>111</v>
      </c>
      <c r="D38" s="57">
        <v>21</v>
      </c>
    </row>
    <row r="39" spans="1:4" s="43" customFormat="1">
      <c r="A39" s="59" t="s">
        <v>71</v>
      </c>
      <c r="B39" s="59" t="s">
        <v>112</v>
      </c>
      <c r="C39" s="59" t="s">
        <v>113</v>
      </c>
      <c r="D39" s="60">
        <v>89</v>
      </c>
    </row>
    <row r="40" spans="1:4" s="43" customFormat="1">
      <c r="A40" s="59" t="s">
        <v>71</v>
      </c>
      <c r="B40" s="59" t="s">
        <v>114</v>
      </c>
      <c r="C40" s="59" t="s">
        <v>115</v>
      </c>
      <c r="D40" s="60">
        <v>78</v>
      </c>
    </row>
    <row r="41" spans="1:4" s="43" customFormat="1">
      <c r="A41" s="59" t="s">
        <v>71</v>
      </c>
      <c r="B41" s="59" t="s">
        <v>116</v>
      </c>
      <c r="C41" s="59" t="s">
        <v>117</v>
      </c>
      <c r="D41" s="57">
        <v>44</v>
      </c>
    </row>
    <row r="42" spans="1:4" s="43" customFormat="1">
      <c r="A42" s="59" t="s">
        <v>71</v>
      </c>
      <c r="B42" s="59" t="s">
        <v>118</v>
      </c>
      <c r="C42" s="59" t="s">
        <v>119</v>
      </c>
      <c r="D42" s="60">
        <v>83</v>
      </c>
    </row>
    <row r="43" spans="1:4" s="43" customFormat="1">
      <c r="A43" s="59" t="s">
        <v>121</v>
      </c>
      <c r="B43" s="59" t="s">
        <v>122</v>
      </c>
      <c r="C43" s="59" t="s">
        <v>123</v>
      </c>
      <c r="D43" s="57">
        <v>41</v>
      </c>
    </row>
    <row r="44" spans="1:4" s="43" customFormat="1">
      <c r="A44" s="59" t="s">
        <v>121</v>
      </c>
      <c r="B44" s="59" t="s">
        <v>126</v>
      </c>
      <c r="C44" s="59" t="s">
        <v>127</v>
      </c>
      <c r="D44" s="60"/>
    </row>
    <row r="45" spans="1:4" s="43" customFormat="1">
      <c r="A45" s="59" t="s">
        <v>121</v>
      </c>
      <c r="B45" s="59" t="s">
        <v>128</v>
      </c>
      <c r="C45" s="59" t="s">
        <v>129</v>
      </c>
      <c r="D45" s="60">
        <v>84</v>
      </c>
    </row>
    <row r="46" spans="1:4" s="43" customFormat="1">
      <c r="A46" s="54" t="s">
        <v>121</v>
      </c>
      <c r="B46" s="54" t="s">
        <v>132</v>
      </c>
      <c r="C46" s="54" t="s">
        <v>133</v>
      </c>
      <c r="D46" s="56">
        <v>87</v>
      </c>
    </row>
    <row r="47" spans="1:4" s="43" customFormat="1">
      <c r="A47" s="54" t="s">
        <v>121</v>
      </c>
      <c r="B47" s="54" t="s">
        <v>134</v>
      </c>
      <c r="C47" s="54" t="s">
        <v>135</v>
      </c>
      <c r="D47" s="56"/>
    </row>
    <row r="48" spans="1:4" s="43" customFormat="1">
      <c r="A48" s="54" t="s">
        <v>121</v>
      </c>
      <c r="B48" s="54" t="s">
        <v>136</v>
      </c>
      <c r="C48" s="54" t="s">
        <v>137</v>
      </c>
      <c r="D48" s="57">
        <v>28</v>
      </c>
    </row>
    <row r="49" spans="1:4" s="43" customFormat="1">
      <c r="A49" s="54" t="s">
        <v>121</v>
      </c>
      <c r="B49" s="54" t="s">
        <v>139</v>
      </c>
      <c r="C49" s="54" t="s">
        <v>140</v>
      </c>
      <c r="D49" s="56">
        <v>85</v>
      </c>
    </row>
    <row r="50" spans="1:4" s="43" customFormat="1">
      <c r="A50" s="54" t="s">
        <v>121</v>
      </c>
      <c r="B50" s="54" t="s">
        <v>141</v>
      </c>
      <c r="C50" s="54" t="s">
        <v>142</v>
      </c>
      <c r="D50" s="56">
        <v>70</v>
      </c>
    </row>
    <row r="51" spans="1:4" s="43" customFormat="1">
      <c r="A51" s="54" t="s">
        <v>121</v>
      </c>
      <c r="B51" s="54" t="s">
        <v>144</v>
      </c>
      <c r="C51" s="54" t="s">
        <v>145</v>
      </c>
      <c r="D51" s="56"/>
    </row>
    <row r="52" spans="1:4" s="43" customFormat="1">
      <c r="A52" s="54" t="s">
        <v>146</v>
      </c>
      <c r="B52" s="54" t="s">
        <v>147</v>
      </c>
      <c r="C52" s="54" t="s">
        <v>148</v>
      </c>
      <c r="D52" s="57">
        <v>47</v>
      </c>
    </row>
    <row r="53" spans="1:4" s="43" customFormat="1">
      <c r="A53" s="54" t="s">
        <v>146</v>
      </c>
      <c r="B53" s="54" t="s">
        <v>150</v>
      </c>
      <c r="C53" s="54" t="s">
        <v>151</v>
      </c>
      <c r="D53" s="57">
        <v>25</v>
      </c>
    </row>
    <row r="54" spans="1:4" s="43" customFormat="1">
      <c r="A54" s="54" t="s">
        <v>152</v>
      </c>
      <c r="B54" s="54" t="s">
        <v>153</v>
      </c>
      <c r="C54" s="54" t="s">
        <v>154</v>
      </c>
      <c r="D54" s="57">
        <v>50</v>
      </c>
    </row>
    <row r="55" spans="1:4" s="43" customFormat="1">
      <c r="A55" s="54" t="s">
        <v>152</v>
      </c>
      <c r="B55" s="54" t="s">
        <v>155</v>
      </c>
      <c r="C55" s="54" t="s">
        <v>156</v>
      </c>
      <c r="D55" s="57">
        <v>59</v>
      </c>
    </row>
    <row r="56" spans="1:4" s="43" customFormat="1">
      <c r="A56" s="54" t="s">
        <v>157</v>
      </c>
      <c r="B56" s="54" t="s">
        <v>158</v>
      </c>
      <c r="C56" s="54" t="s">
        <v>159</v>
      </c>
      <c r="D56" s="56"/>
    </row>
  </sheetData>
  <phoneticPr fontId="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25" workbookViewId="0">
      <selection activeCell="P25" sqref="P25"/>
    </sheetView>
  </sheetViews>
  <sheetFormatPr defaultRowHeight="16.5"/>
  <cols>
    <col min="2" max="2" width="14.875" customWidth="1"/>
    <col min="3" max="3" width="9" customWidth="1"/>
  </cols>
  <sheetData>
    <row r="1" spans="1:4" s="43" customFormat="1">
      <c r="A1" s="54" t="s">
        <v>0</v>
      </c>
      <c r="B1" s="54" t="s">
        <v>1</v>
      </c>
      <c r="C1" s="55" t="s">
        <v>823</v>
      </c>
      <c r="D1" s="55" t="s">
        <v>824</v>
      </c>
    </row>
    <row r="3" spans="1:4" s="43" customFormat="1">
      <c r="A3" s="54" t="s">
        <v>160</v>
      </c>
      <c r="B3" s="54" t="s">
        <v>161</v>
      </c>
      <c r="C3" s="54" t="s">
        <v>162</v>
      </c>
      <c r="D3" s="56">
        <v>92</v>
      </c>
    </row>
    <row r="4" spans="1:4" s="43" customFormat="1">
      <c r="A4" s="54" t="s">
        <v>160</v>
      </c>
      <c r="B4" s="54" t="s">
        <v>163</v>
      </c>
      <c r="C4" s="54" t="s">
        <v>164</v>
      </c>
      <c r="D4" s="56">
        <v>90</v>
      </c>
    </row>
    <row r="5" spans="1:4" s="43" customFormat="1">
      <c r="A5" s="54" t="s">
        <v>160</v>
      </c>
      <c r="B5" s="54" t="s">
        <v>165</v>
      </c>
      <c r="C5" s="54" t="s">
        <v>166</v>
      </c>
      <c r="D5" s="56">
        <v>90</v>
      </c>
    </row>
    <row r="6" spans="1:4" s="43" customFormat="1">
      <c r="A6" s="54" t="s">
        <v>160</v>
      </c>
      <c r="B6" s="54" t="s">
        <v>167</v>
      </c>
      <c r="C6" s="54" t="s">
        <v>168</v>
      </c>
      <c r="D6" s="56">
        <v>92</v>
      </c>
    </row>
    <row r="7" spans="1:4" s="43" customFormat="1">
      <c r="A7" s="54" t="s">
        <v>170</v>
      </c>
      <c r="B7" s="54" t="s">
        <v>171</v>
      </c>
      <c r="C7" s="54" t="s">
        <v>172</v>
      </c>
      <c r="D7" s="57">
        <v>52</v>
      </c>
    </row>
    <row r="8" spans="1:4" s="43" customFormat="1">
      <c r="A8" s="54" t="s">
        <v>170</v>
      </c>
      <c r="B8" s="54" t="s">
        <v>174</v>
      </c>
      <c r="C8" s="54" t="s">
        <v>175</v>
      </c>
      <c r="D8" s="56">
        <v>81</v>
      </c>
    </row>
    <row r="9" spans="1:4" s="43" customFormat="1">
      <c r="A9" s="54" t="s">
        <v>170</v>
      </c>
      <c r="B9" s="54" t="s">
        <v>176</v>
      </c>
      <c r="C9" s="54" t="s">
        <v>177</v>
      </c>
      <c r="D9" s="56">
        <v>82</v>
      </c>
    </row>
    <row r="10" spans="1:4" s="43" customFormat="1">
      <c r="A10" s="54" t="s">
        <v>170</v>
      </c>
      <c r="B10" s="54" t="s">
        <v>178</v>
      </c>
      <c r="C10" s="54" t="s">
        <v>179</v>
      </c>
      <c r="D10" s="56">
        <v>87</v>
      </c>
    </row>
    <row r="11" spans="1:4" s="43" customFormat="1">
      <c r="A11" s="54" t="s">
        <v>181</v>
      </c>
      <c r="B11" s="54" t="s">
        <v>182</v>
      </c>
      <c r="C11" s="54" t="s">
        <v>183</v>
      </c>
      <c r="D11" s="56">
        <v>84</v>
      </c>
    </row>
    <row r="12" spans="1:4" s="43" customFormat="1">
      <c r="A12" s="54" t="s">
        <v>181</v>
      </c>
      <c r="B12" s="54" t="s">
        <v>184</v>
      </c>
      <c r="C12" s="54" t="s">
        <v>185</v>
      </c>
      <c r="D12" s="57">
        <v>49</v>
      </c>
    </row>
    <row r="13" spans="1:4" s="43" customFormat="1">
      <c r="A13" s="54" t="s">
        <v>181</v>
      </c>
      <c r="B13" s="54" t="s">
        <v>187</v>
      </c>
      <c r="C13" s="54" t="s">
        <v>188</v>
      </c>
      <c r="D13" s="57">
        <v>26</v>
      </c>
    </row>
    <row r="14" spans="1:4" s="43" customFormat="1">
      <c r="A14" s="54" t="s">
        <v>190</v>
      </c>
      <c r="B14" s="54" t="s">
        <v>191</v>
      </c>
      <c r="C14" s="54" t="s">
        <v>192</v>
      </c>
      <c r="D14" s="57">
        <v>62</v>
      </c>
    </row>
    <row r="15" spans="1:4" s="43" customFormat="1">
      <c r="A15" s="54" t="s">
        <v>190</v>
      </c>
      <c r="B15" s="54" t="s">
        <v>193</v>
      </c>
      <c r="C15" s="54" t="s">
        <v>194</v>
      </c>
      <c r="D15" s="57">
        <v>68</v>
      </c>
    </row>
    <row r="16" spans="1:4" s="43" customFormat="1">
      <c r="A16" s="54" t="s">
        <v>190</v>
      </c>
      <c r="B16" s="54" t="s">
        <v>195</v>
      </c>
      <c r="C16" s="54" t="s">
        <v>196</v>
      </c>
      <c r="D16" s="57">
        <v>65</v>
      </c>
    </row>
    <row r="17" spans="1:4" s="43" customFormat="1">
      <c r="A17" s="54" t="s">
        <v>198</v>
      </c>
      <c r="B17" s="54" t="s">
        <v>199</v>
      </c>
      <c r="C17" s="54" t="s">
        <v>200</v>
      </c>
      <c r="D17" s="56">
        <v>75</v>
      </c>
    </row>
    <row r="18" spans="1:4" s="43" customFormat="1">
      <c r="A18" s="54" t="s">
        <v>198</v>
      </c>
      <c r="B18" s="54" t="s">
        <v>201</v>
      </c>
      <c r="C18" s="54" t="s">
        <v>202</v>
      </c>
      <c r="D18" s="56">
        <v>92</v>
      </c>
    </row>
    <row r="19" spans="1:4" s="43" customFormat="1">
      <c r="A19" s="54" t="s">
        <v>198</v>
      </c>
      <c r="B19" s="54" t="s">
        <v>203</v>
      </c>
      <c r="C19" s="54" t="s">
        <v>204</v>
      </c>
      <c r="D19" s="57">
        <v>60</v>
      </c>
    </row>
    <row r="20" spans="1:4" s="43" customFormat="1">
      <c r="A20" s="54" t="s">
        <v>198</v>
      </c>
      <c r="B20" s="54" t="s">
        <v>206</v>
      </c>
      <c r="C20" s="54" t="s">
        <v>207</v>
      </c>
      <c r="D20" s="57">
        <v>55</v>
      </c>
    </row>
    <row r="21" spans="1:4" s="43" customFormat="1">
      <c r="A21" s="54" t="s">
        <v>198</v>
      </c>
      <c r="B21" s="54" t="s">
        <v>209</v>
      </c>
      <c r="C21" s="54" t="s">
        <v>210</v>
      </c>
      <c r="D21" s="56">
        <v>80</v>
      </c>
    </row>
    <row r="22" spans="1:4" s="43" customFormat="1">
      <c r="A22" s="54" t="s">
        <v>211</v>
      </c>
      <c r="B22" s="54" t="s">
        <v>212</v>
      </c>
      <c r="C22" s="54" t="s">
        <v>213</v>
      </c>
      <c r="D22" s="56"/>
    </row>
    <row r="23" spans="1:4" s="43" customFormat="1">
      <c r="A23" s="54" t="s">
        <v>211</v>
      </c>
      <c r="B23" s="54" t="s">
        <v>214</v>
      </c>
      <c r="C23" s="54" t="s">
        <v>215</v>
      </c>
      <c r="D23" s="56">
        <v>86</v>
      </c>
    </row>
    <row r="24" spans="1:4" s="43" customFormat="1">
      <c r="A24" s="54" t="s">
        <v>211</v>
      </c>
      <c r="B24" s="54" t="s">
        <v>216</v>
      </c>
      <c r="C24" s="54" t="s">
        <v>217</v>
      </c>
      <c r="D24" s="56">
        <v>77</v>
      </c>
    </row>
    <row r="25" spans="1:4" s="43" customFormat="1">
      <c r="A25" s="54" t="s">
        <v>211</v>
      </c>
      <c r="B25" s="54" t="s">
        <v>218</v>
      </c>
      <c r="C25" s="54" t="s">
        <v>219</v>
      </c>
      <c r="D25" s="56">
        <v>79</v>
      </c>
    </row>
    <row r="26" spans="1:4" s="43" customFormat="1">
      <c r="A26" s="54" t="s">
        <v>211</v>
      </c>
      <c r="B26" s="54" t="s">
        <v>220</v>
      </c>
      <c r="C26" s="54" t="s">
        <v>221</v>
      </c>
      <c r="D26" s="56">
        <v>71</v>
      </c>
    </row>
    <row r="27" spans="1:4" s="43" customFormat="1">
      <c r="A27" s="54" t="s">
        <v>211</v>
      </c>
      <c r="B27" s="54" t="s">
        <v>223</v>
      </c>
      <c r="C27" s="54" t="s">
        <v>224</v>
      </c>
      <c r="D27" s="57">
        <v>55</v>
      </c>
    </row>
    <row r="28" spans="1:4" s="43" customFormat="1">
      <c r="A28" s="54" t="s">
        <v>211</v>
      </c>
      <c r="B28" s="54" t="s">
        <v>226</v>
      </c>
      <c r="C28" s="54" t="s">
        <v>227</v>
      </c>
      <c r="D28" s="56">
        <v>96</v>
      </c>
    </row>
    <row r="29" spans="1:4" s="43" customFormat="1">
      <c r="A29" s="54" t="s">
        <v>211</v>
      </c>
      <c r="B29" s="54" t="s">
        <v>229</v>
      </c>
      <c r="C29" s="54" t="s">
        <v>230</v>
      </c>
      <c r="D29" s="56">
        <v>81</v>
      </c>
    </row>
    <row r="30" spans="1:4" s="43" customFormat="1">
      <c r="A30" s="54" t="s">
        <v>211</v>
      </c>
      <c r="B30" s="54" t="s">
        <v>231</v>
      </c>
      <c r="C30" s="54" t="s">
        <v>232</v>
      </c>
      <c r="D30" s="56">
        <v>73</v>
      </c>
    </row>
    <row r="31" spans="1:4" s="43" customFormat="1">
      <c r="A31" s="54" t="s">
        <v>211</v>
      </c>
      <c r="B31" s="54" t="s">
        <v>233</v>
      </c>
      <c r="C31" s="54" t="s">
        <v>234</v>
      </c>
      <c r="D31" s="56"/>
    </row>
    <row r="32" spans="1:4" s="43" customFormat="1">
      <c r="A32" s="54" t="s">
        <v>211</v>
      </c>
      <c r="B32" s="54" t="s">
        <v>235</v>
      </c>
      <c r="C32" s="54" t="s">
        <v>236</v>
      </c>
      <c r="D32" s="56">
        <v>76</v>
      </c>
    </row>
    <row r="33" spans="1:4" s="43" customFormat="1">
      <c r="A33" s="54" t="s">
        <v>211</v>
      </c>
      <c r="B33" s="54" t="s">
        <v>237</v>
      </c>
      <c r="C33" s="54" t="s">
        <v>238</v>
      </c>
      <c r="D33" s="57">
        <v>25</v>
      </c>
    </row>
    <row r="34" spans="1:4" s="43" customFormat="1">
      <c r="A34" s="54" t="s">
        <v>211</v>
      </c>
      <c r="B34" s="54" t="s">
        <v>239</v>
      </c>
      <c r="C34" s="54" t="s">
        <v>240</v>
      </c>
      <c r="D34" s="56">
        <v>81</v>
      </c>
    </row>
    <row r="35" spans="1:4" s="43" customFormat="1">
      <c r="A35" s="54" t="s">
        <v>211</v>
      </c>
      <c r="B35" s="54" t="s">
        <v>241</v>
      </c>
      <c r="C35" s="54" t="s">
        <v>242</v>
      </c>
      <c r="D35" s="56">
        <v>88</v>
      </c>
    </row>
    <row r="36" spans="1:4" s="43" customFormat="1">
      <c r="A36" s="54" t="s">
        <v>211</v>
      </c>
      <c r="B36" s="54" t="s">
        <v>243</v>
      </c>
      <c r="C36" s="54" t="s">
        <v>244</v>
      </c>
      <c r="D36" s="56">
        <v>83</v>
      </c>
    </row>
    <row r="37" spans="1:4" s="43" customFormat="1">
      <c r="A37" s="54" t="s">
        <v>211</v>
      </c>
      <c r="B37" s="54" t="s">
        <v>245</v>
      </c>
      <c r="C37" s="54" t="s">
        <v>246</v>
      </c>
      <c r="D37" s="55">
        <v>82</v>
      </c>
    </row>
    <row r="38" spans="1:4" s="43" customFormat="1">
      <c r="A38" s="54" t="s">
        <v>211</v>
      </c>
      <c r="B38" s="54" t="s">
        <v>247</v>
      </c>
      <c r="C38" s="54" t="s">
        <v>248</v>
      </c>
      <c r="D38" s="56">
        <v>85</v>
      </c>
    </row>
    <row r="39" spans="1:4" s="43" customFormat="1">
      <c r="A39" s="54" t="s">
        <v>211</v>
      </c>
      <c r="B39" s="54" t="s">
        <v>250</v>
      </c>
      <c r="C39" s="54" t="s">
        <v>251</v>
      </c>
      <c r="D39" s="57">
        <v>64</v>
      </c>
    </row>
    <row r="40" spans="1:4" s="43" customFormat="1">
      <c r="A40" s="54" t="s">
        <v>211</v>
      </c>
      <c r="B40" s="54" t="s">
        <v>253</v>
      </c>
      <c r="C40" s="54" t="s">
        <v>254</v>
      </c>
      <c r="D40" s="57">
        <v>52</v>
      </c>
    </row>
    <row r="41" spans="1:4" s="43" customFormat="1">
      <c r="A41" s="54" t="s">
        <v>211</v>
      </c>
      <c r="B41" s="54" t="s">
        <v>256</v>
      </c>
      <c r="C41" s="54" t="s">
        <v>257</v>
      </c>
      <c r="D41" s="56"/>
    </row>
    <row r="42" spans="1:4" s="43" customFormat="1">
      <c r="A42" s="54" t="s">
        <v>211</v>
      </c>
      <c r="B42" s="54" t="s">
        <v>258</v>
      </c>
      <c r="C42" s="54" t="s">
        <v>259</v>
      </c>
      <c r="D42" s="56">
        <v>96</v>
      </c>
    </row>
    <row r="43" spans="1:4" s="43" customFormat="1">
      <c r="A43" s="54" t="s">
        <v>211</v>
      </c>
      <c r="B43" s="54" t="s">
        <v>261</v>
      </c>
      <c r="C43" s="54" t="s">
        <v>262</v>
      </c>
      <c r="D43" s="56">
        <v>79</v>
      </c>
    </row>
    <row r="44" spans="1:4" s="43" customFormat="1">
      <c r="A44" s="54" t="s">
        <v>211</v>
      </c>
      <c r="B44" s="54" t="s">
        <v>263</v>
      </c>
      <c r="C44" s="54" t="s">
        <v>264</v>
      </c>
      <c r="D44" s="56">
        <v>98</v>
      </c>
    </row>
    <row r="45" spans="1:4" s="43" customFormat="1">
      <c r="A45" s="54" t="s">
        <v>211</v>
      </c>
      <c r="B45" s="54" t="s">
        <v>265</v>
      </c>
      <c r="C45" s="54" t="s">
        <v>266</v>
      </c>
      <c r="D45" s="56">
        <v>94</v>
      </c>
    </row>
    <row r="46" spans="1:4" s="43" customFormat="1">
      <c r="A46" s="54" t="s">
        <v>211</v>
      </c>
      <c r="B46" s="54" t="s">
        <v>267</v>
      </c>
      <c r="C46" s="54" t="s">
        <v>268</v>
      </c>
      <c r="D46" s="56">
        <v>91</v>
      </c>
    </row>
    <row r="47" spans="1:4" s="43" customFormat="1">
      <c r="A47" s="54" t="s">
        <v>211</v>
      </c>
      <c r="B47" s="54" t="s">
        <v>269</v>
      </c>
      <c r="C47" s="54" t="s">
        <v>270</v>
      </c>
      <c r="D47" s="56">
        <v>97</v>
      </c>
    </row>
    <row r="48" spans="1:4" s="43" customFormat="1">
      <c r="A48" s="54" t="s">
        <v>211</v>
      </c>
      <c r="B48" s="54" t="s">
        <v>271</v>
      </c>
      <c r="C48" s="54" t="s">
        <v>272</v>
      </c>
      <c r="D48" s="57">
        <v>66</v>
      </c>
    </row>
    <row r="49" spans="1:4" s="43" customFormat="1">
      <c r="A49" s="54" t="s">
        <v>211</v>
      </c>
      <c r="B49" s="54" t="s">
        <v>273</v>
      </c>
      <c r="C49" s="54" t="s">
        <v>274</v>
      </c>
      <c r="D49" s="56">
        <v>88</v>
      </c>
    </row>
    <row r="50" spans="1:4" s="43" customFormat="1">
      <c r="A50" s="54" t="s">
        <v>211</v>
      </c>
      <c r="B50" s="54" t="s">
        <v>275</v>
      </c>
      <c r="C50" s="54" t="s">
        <v>276</v>
      </c>
      <c r="D50" s="56">
        <v>94</v>
      </c>
    </row>
    <row r="51" spans="1:4" s="43" customFormat="1">
      <c r="A51" s="54" t="s">
        <v>211</v>
      </c>
      <c r="B51" s="54" t="s">
        <v>277</v>
      </c>
      <c r="C51" s="54" t="s">
        <v>278</v>
      </c>
      <c r="D51" s="56">
        <v>90</v>
      </c>
    </row>
    <row r="52" spans="1:4" s="43" customFormat="1">
      <c r="A52" s="54" t="s">
        <v>211</v>
      </c>
      <c r="B52" s="54" t="s">
        <v>279</v>
      </c>
      <c r="C52" s="54" t="s">
        <v>280</v>
      </c>
      <c r="D52" s="56">
        <v>77</v>
      </c>
    </row>
    <row r="53" spans="1:4" s="43" customFormat="1">
      <c r="A53" s="54" t="s">
        <v>211</v>
      </c>
      <c r="B53" s="54" t="s">
        <v>281</v>
      </c>
      <c r="C53" s="54" t="s">
        <v>282</v>
      </c>
      <c r="D53" s="56">
        <v>76</v>
      </c>
    </row>
    <row r="54" spans="1:4" s="43" customFormat="1">
      <c r="A54" s="54" t="s">
        <v>211</v>
      </c>
      <c r="B54" s="54" t="s">
        <v>283</v>
      </c>
      <c r="C54" s="54" t="s">
        <v>284</v>
      </c>
      <c r="D54" s="56">
        <v>91</v>
      </c>
    </row>
    <row r="55" spans="1:4" s="43" customFormat="1">
      <c r="A55" s="54" t="s">
        <v>285</v>
      </c>
      <c r="B55" s="54" t="s">
        <v>286</v>
      </c>
      <c r="C55" s="54" t="s">
        <v>287</v>
      </c>
      <c r="D55" s="56">
        <v>70</v>
      </c>
    </row>
    <row r="56" spans="1:4" s="43" customFormat="1">
      <c r="A56" s="54" t="s">
        <v>285</v>
      </c>
      <c r="B56" s="54" t="s">
        <v>288</v>
      </c>
      <c r="C56" s="54" t="s">
        <v>289</v>
      </c>
      <c r="D56" s="56">
        <v>97</v>
      </c>
    </row>
    <row r="57" spans="1:4" s="43" customFormat="1">
      <c r="A57" s="54" t="s">
        <v>285</v>
      </c>
      <c r="B57" s="54" t="s">
        <v>290</v>
      </c>
      <c r="C57" s="54" t="s">
        <v>291</v>
      </c>
      <c r="D57" s="56">
        <v>77</v>
      </c>
    </row>
    <row r="58" spans="1:4" s="43" customFormat="1">
      <c r="A58" s="54" t="s">
        <v>285</v>
      </c>
      <c r="B58" s="54" t="s">
        <v>293</v>
      </c>
      <c r="C58" s="54" t="s">
        <v>294</v>
      </c>
      <c r="D58" s="57">
        <v>46</v>
      </c>
    </row>
    <row r="59" spans="1:4" s="43" customFormat="1">
      <c r="A59" s="54" t="s">
        <v>285</v>
      </c>
      <c r="B59" s="54" t="s">
        <v>296</v>
      </c>
      <c r="C59" s="54" t="s">
        <v>297</v>
      </c>
      <c r="D59" s="56"/>
    </row>
    <row r="60" spans="1:4" s="43" customFormat="1">
      <c r="A60" s="54" t="s">
        <v>285</v>
      </c>
      <c r="B60" s="54" t="s">
        <v>298</v>
      </c>
      <c r="C60" s="54" t="s">
        <v>299</v>
      </c>
      <c r="D60" s="57">
        <v>67</v>
      </c>
    </row>
    <row r="61" spans="1:4" s="43" customFormat="1">
      <c r="A61" s="54" t="s">
        <v>285</v>
      </c>
      <c r="B61" s="54" t="s">
        <v>303</v>
      </c>
      <c r="C61" s="54" t="s">
        <v>304</v>
      </c>
      <c r="D61" s="56">
        <v>93</v>
      </c>
    </row>
    <row r="62" spans="1:4" s="43" customFormat="1">
      <c r="A62" s="54" t="s">
        <v>285</v>
      </c>
      <c r="B62" s="54" t="s">
        <v>305</v>
      </c>
      <c r="C62" s="54" t="s">
        <v>306</v>
      </c>
      <c r="D62" s="56">
        <v>96</v>
      </c>
    </row>
    <row r="63" spans="1:4" s="43" customFormat="1">
      <c r="A63" s="54" t="s">
        <v>285</v>
      </c>
      <c r="B63" s="54" t="s">
        <v>307</v>
      </c>
      <c r="C63" s="54" t="s">
        <v>308</v>
      </c>
      <c r="D63" s="56">
        <v>77</v>
      </c>
    </row>
    <row r="64" spans="1:4" s="43" customFormat="1">
      <c r="A64" s="54" t="s">
        <v>285</v>
      </c>
      <c r="B64" s="54" t="s">
        <v>310</v>
      </c>
      <c r="C64" s="54" t="s">
        <v>311</v>
      </c>
      <c r="D64" s="56">
        <v>90</v>
      </c>
    </row>
    <row r="65" spans="1:4" s="43" customFormat="1">
      <c r="A65" s="54" t="s">
        <v>285</v>
      </c>
      <c r="B65" s="54" t="s">
        <v>312</v>
      </c>
      <c r="C65" s="54" t="s">
        <v>313</v>
      </c>
      <c r="D65" s="57">
        <v>50</v>
      </c>
    </row>
    <row r="66" spans="1:4" s="43" customFormat="1">
      <c r="A66" s="54" t="s">
        <v>285</v>
      </c>
      <c r="B66" s="54" t="s">
        <v>314</v>
      </c>
      <c r="C66" s="54" t="s">
        <v>315</v>
      </c>
      <c r="D66" s="56">
        <v>92</v>
      </c>
    </row>
    <row r="67" spans="1:4" s="43" customFormat="1">
      <c r="A67" s="54" t="s">
        <v>285</v>
      </c>
      <c r="B67" s="54" t="s">
        <v>316</v>
      </c>
      <c r="C67" s="54" t="s">
        <v>317</v>
      </c>
      <c r="D67" s="56">
        <v>83</v>
      </c>
    </row>
    <row r="68" spans="1:4" s="43" customFormat="1">
      <c r="A68" s="54" t="s">
        <v>285</v>
      </c>
      <c r="B68" s="54" t="s">
        <v>318</v>
      </c>
      <c r="C68" s="54" t="s">
        <v>319</v>
      </c>
      <c r="D68" s="56">
        <v>92</v>
      </c>
    </row>
    <row r="69" spans="1:4" s="43" customFormat="1">
      <c r="A69" s="54" t="s">
        <v>323</v>
      </c>
      <c r="B69" s="54" t="s">
        <v>324</v>
      </c>
      <c r="C69" s="54" t="s">
        <v>325</v>
      </c>
      <c r="D69" s="56">
        <v>73</v>
      </c>
    </row>
    <row r="70" spans="1:4" s="43" customFormat="1">
      <c r="A70" s="54" t="s">
        <v>323</v>
      </c>
      <c r="B70" s="54" t="s">
        <v>327</v>
      </c>
      <c r="C70" s="54" t="s">
        <v>328</v>
      </c>
      <c r="D70" s="57">
        <v>53</v>
      </c>
    </row>
    <row r="71" spans="1:4" s="43" customFormat="1">
      <c r="A71" s="54" t="s">
        <v>323</v>
      </c>
      <c r="B71" s="54" t="s">
        <v>330</v>
      </c>
      <c r="C71" s="54" t="s">
        <v>331</v>
      </c>
      <c r="D71" s="57">
        <v>50</v>
      </c>
    </row>
    <row r="72" spans="1:4" s="43" customFormat="1">
      <c r="A72" s="54" t="s">
        <v>323</v>
      </c>
      <c r="B72" s="54" t="s">
        <v>332</v>
      </c>
      <c r="C72" s="54" t="s">
        <v>333</v>
      </c>
      <c r="D72" s="57">
        <v>51</v>
      </c>
    </row>
    <row r="73" spans="1:4" s="43" customFormat="1">
      <c r="A73" s="54" t="s">
        <v>335</v>
      </c>
      <c r="B73" s="54" t="s">
        <v>336</v>
      </c>
      <c r="C73" s="54" t="s">
        <v>337</v>
      </c>
      <c r="D73" s="57">
        <v>53</v>
      </c>
    </row>
    <row r="74" spans="1:4" s="43" customFormat="1">
      <c r="A74" s="54" t="s">
        <v>335</v>
      </c>
      <c r="B74" s="54" t="s">
        <v>339</v>
      </c>
      <c r="C74" s="54" t="s">
        <v>340</v>
      </c>
      <c r="D74" s="57">
        <v>66</v>
      </c>
    </row>
    <row r="75" spans="1:4" s="43" customFormat="1">
      <c r="A75" s="54" t="s">
        <v>335</v>
      </c>
      <c r="B75" s="54" t="s">
        <v>342</v>
      </c>
      <c r="C75" s="54" t="s">
        <v>343</v>
      </c>
      <c r="D75" s="56">
        <v>70</v>
      </c>
    </row>
    <row r="76" spans="1:4" s="43" customFormat="1">
      <c r="A76" s="54" t="s">
        <v>335</v>
      </c>
      <c r="B76" s="54" t="s">
        <v>344</v>
      </c>
      <c r="C76" s="54" t="s">
        <v>345</v>
      </c>
      <c r="D76" s="57">
        <v>40</v>
      </c>
    </row>
    <row r="77" spans="1:4" s="43" customFormat="1">
      <c r="A77" s="54" t="s">
        <v>335</v>
      </c>
      <c r="B77" s="54" t="s">
        <v>346</v>
      </c>
      <c r="C77" s="54" t="s">
        <v>347</v>
      </c>
      <c r="D77" s="56">
        <v>80</v>
      </c>
    </row>
    <row r="78" spans="1:4" s="43" customFormat="1">
      <c r="A78" s="54" t="s">
        <v>335</v>
      </c>
      <c r="B78" s="54" t="s">
        <v>349</v>
      </c>
      <c r="C78" s="54" t="s">
        <v>350</v>
      </c>
      <c r="D78" s="56">
        <v>85</v>
      </c>
    </row>
    <row r="79" spans="1:4" s="43" customFormat="1">
      <c r="A79" s="54" t="s">
        <v>351</v>
      </c>
      <c r="B79" s="54" t="s">
        <v>352</v>
      </c>
      <c r="C79" s="54" t="s">
        <v>353</v>
      </c>
      <c r="D79" s="57">
        <v>43</v>
      </c>
    </row>
    <row r="80" spans="1:4" s="43" customFormat="1">
      <c r="A80" s="54" t="s">
        <v>355</v>
      </c>
      <c r="B80" s="54" t="s">
        <v>356</v>
      </c>
      <c r="C80" s="54" t="s">
        <v>357</v>
      </c>
      <c r="D80" s="56">
        <v>89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pane ySplit="1" topLeftCell="A16" activePane="bottomLeft" state="frozen"/>
      <selection pane="bottomLeft" activeCell="C2" sqref="C2:C55"/>
    </sheetView>
  </sheetViews>
  <sheetFormatPr defaultColWidth="8.875" defaultRowHeight="16.5"/>
  <cols>
    <col min="1" max="1" width="8.875" style="35"/>
    <col min="2" max="2" width="16.125" style="35" customWidth="1"/>
    <col min="3" max="6" width="11.625" style="35" bestFit="1" customWidth="1"/>
    <col min="7" max="7" width="15.25" style="35" bestFit="1" customWidth="1"/>
    <col min="8" max="9" width="12.875" style="35" bestFit="1" customWidth="1"/>
    <col min="10" max="10" width="15.375" style="35" bestFit="1" customWidth="1"/>
    <col min="11" max="16384" width="8.875" style="35"/>
  </cols>
  <sheetData>
    <row r="1" spans="1:10">
      <c r="A1" s="54" t="s">
        <v>0</v>
      </c>
      <c r="B1" s="54" t="s">
        <v>1</v>
      </c>
      <c r="C1" s="73" t="s">
        <v>826</v>
      </c>
      <c r="D1" s="73" t="s">
        <v>827</v>
      </c>
      <c r="E1" s="73" t="s">
        <v>828</v>
      </c>
      <c r="F1" s="73" t="s">
        <v>829</v>
      </c>
      <c r="G1" s="73" t="s">
        <v>833</v>
      </c>
      <c r="H1" s="74" t="s">
        <v>834</v>
      </c>
      <c r="I1" s="56" t="s">
        <v>835</v>
      </c>
      <c r="J1" s="56" t="s">
        <v>838</v>
      </c>
    </row>
    <row r="2" spans="1:10">
      <c r="A2" s="54" t="s">
        <v>5</v>
      </c>
      <c r="B2" s="54" t="s">
        <v>6</v>
      </c>
      <c r="C2" s="75">
        <v>100</v>
      </c>
      <c r="D2" s="36">
        <v>100</v>
      </c>
      <c r="E2" s="36">
        <v>100</v>
      </c>
      <c r="F2" s="36">
        <v>100</v>
      </c>
      <c r="G2" s="76">
        <v>79</v>
      </c>
      <c r="H2" s="74">
        <v>75</v>
      </c>
      <c r="I2" s="76">
        <f>ROUND(C2*0.15+D2*0.15+E2*0.15+F2*0.15+G2*0.2+H2*0.2,0)</f>
        <v>91</v>
      </c>
      <c r="J2" s="76">
        <f>ROUND(C2*0.15+D2*0.15+E2*0.15+F2*0.15+G2*0.2+H2*0.2+4,0)</f>
        <v>95</v>
      </c>
    </row>
    <row r="3" spans="1:10">
      <c r="A3" s="54" t="s">
        <v>8</v>
      </c>
      <c r="B3" s="54" t="s">
        <v>9</v>
      </c>
      <c r="C3" s="75">
        <v>90</v>
      </c>
      <c r="D3" s="36">
        <v>45</v>
      </c>
      <c r="E3" s="36">
        <v>100</v>
      </c>
      <c r="F3" s="36">
        <v>100</v>
      </c>
      <c r="G3" s="76">
        <v>87</v>
      </c>
      <c r="H3" s="74">
        <v>91</v>
      </c>
      <c r="I3" s="76">
        <f t="shared" ref="I3:I55" si="0">ROUND(C3*0.15+D3*0.15+E3*0.15+F3*0.15+G3*0.2+H3*0.2,0)</f>
        <v>86</v>
      </c>
      <c r="J3" s="76">
        <f t="shared" ref="J3:J55" si="1">ROUND(C3*0.15+D3*0.15+E3*0.15+F3*0.15+G3*0.2+H3*0.2+4,0)</f>
        <v>90</v>
      </c>
    </row>
    <row r="4" spans="1:10">
      <c r="A4" s="54" t="s">
        <v>11</v>
      </c>
      <c r="B4" s="54" t="s">
        <v>12</v>
      </c>
      <c r="C4" s="75">
        <v>90</v>
      </c>
      <c r="D4" s="36">
        <v>60</v>
      </c>
      <c r="E4" s="36">
        <v>100</v>
      </c>
      <c r="F4" s="36">
        <v>100</v>
      </c>
      <c r="G4" s="76">
        <v>79</v>
      </c>
      <c r="H4" s="74">
        <v>89</v>
      </c>
      <c r="I4" s="76">
        <f t="shared" si="0"/>
        <v>86</v>
      </c>
      <c r="J4" s="76">
        <f t="shared" si="1"/>
        <v>90</v>
      </c>
    </row>
    <row r="5" spans="1:10">
      <c r="A5" s="54" t="s">
        <v>11</v>
      </c>
      <c r="B5" s="54" t="s">
        <v>14</v>
      </c>
      <c r="C5" s="75">
        <v>100</v>
      </c>
      <c r="D5" s="36">
        <v>100</v>
      </c>
      <c r="E5" s="36">
        <v>100</v>
      </c>
      <c r="F5" s="36">
        <v>100</v>
      </c>
      <c r="G5" s="76">
        <v>48</v>
      </c>
      <c r="H5" s="74">
        <v>75</v>
      </c>
      <c r="I5" s="76">
        <f t="shared" si="0"/>
        <v>85</v>
      </c>
      <c r="J5" s="76">
        <f t="shared" si="1"/>
        <v>89</v>
      </c>
    </row>
    <row r="6" spans="1:10">
      <c r="A6" s="54" t="s">
        <v>11</v>
      </c>
      <c r="B6" s="54" t="s">
        <v>16</v>
      </c>
      <c r="C6" s="75">
        <v>60</v>
      </c>
      <c r="D6" s="36">
        <v>90</v>
      </c>
      <c r="E6" s="36">
        <v>100</v>
      </c>
      <c r="F6" s="36">
        <v>100</v>
      </c>
      <c r="G6" s="76">
        <v>52</v>
      </c>
      <c r="H6" s="74">
        <v>41</v>
      </c>
      <c r="I6" s="76">
        <f t="shared" si="0"/>
        <v>71</v>
      </c>
      <c r="J6" s="76">
        <f t="shared" si="1"/>
        <v>75</v>
      </c>
    </row>
    <row r="7" spans="1:10">
      <c r="A7" s="82" t="s">
        <v>19</v>
      </c>
      <c r="B7" s="82" t="s">
        <v>20</v>
      </c>
      <c r="C7" s="83">
        <v>0</v>
      </c>
      <c r="D7" s="84">
        <v>0</v>
      </c>
      <c r="E7" s="84">
        <v>100</v>
      </c>
      <c r="F7" s="84">
        <v>100</v>
      </c>
      <c r="G7" s="85">
        <v>0</v>
      </c>
      <c r="H7" s="86">
        <v>0</v>
      </c>
      <c r="I7" s="76">
        <f>ROUND(C7*0.15+D7*0.15+E7*0.15+F7*0.15+G7*0.2+H7*0.2,0)</f>
        <v>30</v>
      </c>
      <c r="J7" s="76">
        <f t="shared" si="1"/>
        <v>34</v>
      </c>
    </row>
    <row r="8" spans="1:10">
      <c r="A8" s="54" t="s">
        <v>23</v>
      </c>
      <c r="B8" s="54" t="s">
        <v>24</v>
      </c>
      <c r="C8" s="75">
        <v>95</v>
      </c>
      <c r="D8" s="36">
        <v>90</v>
      </c>
      <c r="E8" s="36">
        <v>100</v>
      </c>
      <c r="F8" s="36">
        <v>100</v>
      </c>
      <c r="G8" s="76">
        <v>49</v>
      </c>
      <c r="H8" s="74">
        <v>60</v>
      </c>
      <c r="I8" s="76">
        <f t="shared" si="0"/>
        <v>80</v>
      </c>
      <c r="J8" s="76">
        <f t="shared" si="1"/>
        <v>84</v>
      </c>
    </row>
    <row r="9" spans="1:10">
      <c r="A9" s="54" t="s">
        <v>27</v>
      </c>
      <c r="B9" s="54" t="s">
        <v>28</v>
      </c>
      <c r="C9" s="75">
        <v>76</v>
      </c>
      <c r="D9" s="36">
        <v>100</v>
      </c>
      <c r="E9" s="36">
        <v>100</v>
      </c>
      <c r="F9" s="36">
        <v>100</v>
      </c>
      <c r="G9" s="76">
        <v>37.099999999999994</v>
      </c>
      <c r="H9" s="74">
        <v>22</v>
      </c>
      <c r="I9" s="76">
        <f t="shared" si="0"/>
        <v>68</v>
      </c>
      <c r="J9" s="76">
        <f t="shared" si="1"/>
        <v>72</v>
      </c>
    </row>
    <row r="10" spans="1:10">
      <c r="A10" s="54" t="s">
        <v>30</v>
      </c>
      <c r="B10" s="54" t="s">
        <v>31</v>
      </c>
      <c r="C10" s="75">
        <v>90</v>
      </c>
      <c r="D10" s="36">
        <v>100</v>
      </c>
      <c r="E10" s="36">
        <v>100</v>
      </c>
      <c r="F10" s="36">
        <v>100</v>
      </c>
      <c r="G10" s="76">
        <v>64</v>
      </c>
      <c r="H10" s="74">
        <v>43</v>
      </c>
      <c r="I10" s="76">
        <f t="shared" si="0"/>
        <v>80</v>
      </c>
      <c r="J10" s="76">
        <f t="shared" si="1"/>
        <v>84</v>
      </c>
    </row>
    <row r="11" spans="1:10">
      <c r="A11" s="82" t="s">
        <v>33</v>
      </c>
      <c r="B11" s="82" t="s">
        <v>34</v>
      </c>
      <c r="C11" s="87">
        <v>84</v>
      </c>
      <c r="D11" s="84">
        <v>0</v>
      </c>
      <c r="E11" s="84">
        <v>100</v>
      </c>
      <c r="F11" s="84">
        <v>100</v>
      </c>
      <c r="G11" s="85">
        <v>0</v>
      </c>
      <c r="H11" s="86">
        <v>0</v>
      </c>
      <c r="I11" s="76">
        <f t="shared" si="0"/>
        <v>43</v>
      </c>
      <c r="J11" s="76">
        <f t="shared" si="1"/>
        <v>47</v>
      </c>
    </row>
    <row r="12" spans="1:10">
      <c r="A12" s="82" t="s">
        <v>36</v>
      </c>
      <c r="B12" s="82" t="s">
        <v>39</v>
      </c>
      <c r="C12" s="83">
        <v>0</v>
      </c>
      <c r="D12" s="84">
        <v>0</v>
      </c>
      <c r="E12" s="84">
        <v>100</v>
      </c>
      <c r="F12" s="84">
        <v>100</v>
      </c>
      <c r="G12" s="85">
        <v>0</v>
      </c>
      <c r="H12" s="86">
        <v>0</v>
      </c>
      <c r="I12" s="76">
        <f t="shared" si="0"/>
        <v>30</v>
      </c>
      <c r="J12" s="76">
        <f t="shared" si="1"/>
        <v>34</v>
      </c>
    </row>
    <row r="13" spans="1:10" s="36" customFormat="1">
      <c r="A13" s="54" t="s">
        <v>36</v>
      </c>
      <c r="B13" s="54" t="s">
        <v>41</v>
      </c>
      <c r="C13" s="75">
        <v>95</v>
      </c>
      <c r="D13" s="36">
        <v>0</v>
      </c>
      <c r="E13" s="36">
        <v>100</v>
      </c>
      <c r="F13" s="36">
        <v>100</v>
      </c>
      <c r="G13" s="76">
        <v>57</v>
      </c>
      <c r="H13" s="74">
        <v>0</v>
      </c>
      <c r="I13" s="76">
        <f t="shared" si="0"/>
        <v>56</v>
      </c>
      <c r="J13" s="76">
        <f t="shared" si="1"/>
        <v>60</v>
      </c>
    </row>
    <row r="14" spans="1:10">
      <c r="A14" s="54" t="s">
        <v>36</v>
      </c>
      <c r="B14" s="54" t="s">
        <v>43</v>
      </c>
      <c r="C14" s="75">
        <v>100</v>
      </c>
      <c r="D14" s="36">
        <v>100</v>
      </c>
      <c r="E14" s="36">
        <v>100</v>
      </c>
      <c r="F14" s="36">
        <v>100</v>
      </c>
      <c r="G14" s="76">
        <v>45</v>
      </c>
      <c r="H14" s="74">
        <v>48</v>
      </c>
      <c r="I14" s="76">
        <f t="shared" si="0"/>
        <v>79</v>
      </c>
      <c r="J14" s="76">
        <f t="shared" si="1"/>
        <v>83</v>
      </c>
    </row>
    <row r="15" spans="1:10">
      <c r="A15" s="82" t="s">
        <v>36</v>
      </c>
      <c r="B15" s="82" t="s">
        <v>45</v>
      </c>
      <c r="C15" s="83">
        <v>0</v>
      </c>
      <c r="D15" s="84">
        <v>0</v>
      </c>
      <c r="E15" s="84">
        <v>100</v>
      </c>
      <c r="F15" s="84">
        <v>100</v>
      </c>
      <c r="G15" s="85">
        <v>62.3</v>
      </c>
      <c r="H15" s="86">
        <v>0</v>
      </c>
      <c r="I15" s="76">
        <f t="shared" si="0"/>
        <v>42</v>
      </c>
      <c r="J15" s="76">
        <f t="shared" si="1"/>
        <v>46</v>
      </c>
    </row>
    <row r="16" spans="1:10" s="36" customFormat="1">
      <c r="A16" s="54" t="s">
        <v>36</v>
      </c>
      <c r="B16" s="54" t="s">
        <v>47</v>
      </c>
      <c r="C16" s="75">
        <v>100</v>
      </c>
      <c r="D16" s="36">
        <v>0</v>
      </c>
      <c r="E16" s="36">
        <v>100</v>
      </c>
      <c r="F16" s="36">
        <v>100</v>
      </c>
      <c r="G16" s="76">
        <v>61</v>
      </c>
      <c r="H16" s="74">
        <v>0</v>
      </c>
      <c r="I16" s="76">
        <f t="shared" si="0"/>
        <v>57</v>
      </c>
      <c r="J16" s="76">
        <f t="shared" si="1"/>
        <v>61</v>
      </c>
    </row>
    <row r="17" spans="1:10">
      <c r="A17" s="54" t="s">
        <v>36</v>
      </c>
      <c r="B17" s="54" t="s">
        <v>51</v>
      </c>
      <c r="C17" s="75">
        <v>79</v>
      </c>
      <c r="D17" s="36">
        <v>95</v>
      </c>
      <c r="E17" s="36">
        <v>100</v>
      </c>
      <c r="F17" s="36">
        <v>100</v>
      </c>
      <c r="G17" s="76">
        <v>84</v>
      </c>
      <c r="H17" s="74">
        <v>47</v>
      </c>
      <c r="I17" s="76">
        <f t="shared" si="0"/>
        <v>82</v>
      </c>
      <c r="J17" s="76">
        <f t="shared" si="1"/>
        <v>86</v>
      </c>
    </row>
    <row r="18" spans="1:10">
      <c r="A18" s="82" t="s">
        <v>36</v>
      </c>
      <c r="B18" s="82" t="s">
        <v>54</v>
      </c>
      <c r="C18" s="87">
        <v>95</v>
      </c>
      <c r="D18" s="84">
        <v>0</v>
      </c>
      <c r="E18" s="84">
        <v>100</v>
      </c>
      <c r="F18" s="84">
        <v>100</v>
      </c>
      <c r="G18" s="85">
        <v>17</v>
      </c>
      <c r="H18" s="86">
        <v>0</v>
      </c>
      <c r="I18" s="76">
        <f t="shared" si="0"/>
        <v>48</v>
      </c>
      <c r="J18" s="76">
        <f t="shared" si="1"/>
        <v>52</v>
      </c>
    </row>
    <row r="19" spans="1:10">
      <c r="A19" s="54" t="s">
        <v>56</v>
      </c>
      <c r="B19" s="54" t="s">
        <v>59</v>
      </c>
      <c r="C19" s="75">
        <v>85</v>
      </c>
      <c r="D19" s="36">
        <v>0</v>
      </c>
      <c r="E19" s="36">
        <v>100</v>
      </c>
      <c r="F19" s="36">
        <v>100</v>
      </c>
      <c r="G19" s="76">
        <v>64</v>
      </c>
      <c r="H19" s="74">
        <v>78</v>
      </c>
      <c r="I19" s="76">
        <f t="shared" si="0"/>
        <v>71</v>
      </c>
      <c r="J19" s="76">
        <f t="shared" si="1"/>
        <v>75</v>
      </c>
    </row>
    <row r="20" spans="1:10">
      <c r="A20" s="54" t="s">
        <v>61</v>
      </c>
      <c r="B20" s="54" t="s">
        <v>62</v>
      </c>
      <c r="C20" s="75">
        <v>100</v>
      </c>
      <c r="D20" s="36">
        <v>80</v>
      </c>
      <c r="E20" s="36">
        <v>100</v>
      </c>
      <c r="F20" s="36">
        <v>100</v>
      </c>
      <c r="G20" s="76">
        <v>82</v>
      </c>
      <c r="H20" s="74">
        <v>76</v>
      </c>
      <c r="I20" s="76">
        <f t="shared" si="0"/>
        <v>89</v>
      </c>
      <c r="J20" s="76">
        <f t="shared" si="1"/>
        <v>93</v>
      </c>
    </row>
    <row r="21" spans="1:10">
      <c r="A21" s="54" t="s">
        <v>65</v>
      </c>
      <c r="B21" s="54" t="s">
        <v>66</v>
      </c>
      <c r="C21" s="75">
        <v>94</v>
      </c>
      <c r="D21" s="36">
        <v>0</v>
      </c>
      <c r="E21" s="36">
        <v>100</v>
      </c>
      <c r="F21" s="36">
        <v>100</v>
      </c>
      <c r="G21" s="76">
        <v>73</v>
      </c>
      <c r="H21" s="74">
        <v>16</v>
      </c>
      <c r="I21" s="76">
        <f t="shared" si="0"/>
        <v>62</v>
      </c>
      <c r="J21" s="76">
        <f t="shared" si="1"/>
        <v>66</v>
      </c>
    </row>
    <row r="22" spans="1:10">
      <c r="A22" s="54" t="s">
        <v>71</v>
      </c>
      <c r="B22" s="54" t="s">
        <v>72</v>
      </c>
      <c r="C22" s="75">
        <v>95</v>
      </c>
      <c r="D22" s="36">
        <v>100</v>
      </c>
      <c r="E22" s="36">
        <v>100</v>
      </c>
      <c r="F22" s="36">
        <v>100</v>
      </c>
      <c r="G22" s="76">
        <v>64</v>
      </c>
      <c r="H22" s="74">
        <v>75</v>
      </c>
      <c r="I22" s="76">
        <f t="shared" si="0"/>
        <v>87</v>
      </c>
      <c r="J22" s="76">
        <f t="shared" si="1"/>
        <v>91</v>
      </c>
    </row>
    <row r="23" spans="1:10">
      <c r="A23" s="54" t="s">
        <v>71</v>
      </c>
      <c r="B23" s="54" t="s">
        <v>74</v>
      </c>
      <c r="C23" s="75">
        <v>100</v>
      </c>
      <c r="D23" s="36">
        <v>100</v>
      </c>
      <c r="E23" s="36">
        <v>100</v>
      </c>
      <c r="F23" s="36">
        <v>100</v>
      </c>
      <c r="G23" s="76">
        <v>62</v>
      </c>
      <c r="H23" s="74">
        <v>92</v>
      </c>
      <c r="I23" s="76">
        <f t="shared" si="0"/>
        <v>91</v>
      </c>
      <c r="J23" s="76">
        <f t="shared" si="1"/>
        <v>95</v>
      </c>
    </row>
    <row r="24" spans="1:10">
      <c r="A24" s="54" t="s">
        <v>71</v>
      </c>
      <c r="B24" s="54" t="s">
        <v>76</v>
      </c>
      <c r="C24" s="75">
        <v>95</v>
      </c>
      <c r="D24" s="36">
        <v>100</v>
      </c>
      <c r="E24" s="36">
        <v>100</v>
      </c>
      <c r="F24" s="36">
        <v>100</v>
      </c>
      <c r="G24" s="76">
        <v>63</v>
      </c>
      <c r="H24" s="74">
        <v>96</v>
      </c>
      <c r="I24" s="76">
        <f t="shared" si="0"/>
        <v>91</v>
      </c>
      <c r="J24" s="76">
        <f t="shared" si="1"/>
        <v>95</v>
      </c>
    </row>
    <row r="25" spans="1:10">
      <c r="A25" s="54" t="s">
        <v>71</v>
      </c>
      <c r="B25" s="54" t="s">
        <v>78</v>
      </c>
      <c r="C25" s="75">
        <v>100</v>
      </c>
      <c r="D25" s="36">
        <v>75</v>
      </c>
      <c r="E25" s="36">
        <v>100</v>
      </c>
      <c r="F25" s="36">
        <v>100</v>
      </c>
      <c r="G25" s="76">
        <v>57</v>
      </c>
      <c r="H25" s="74">
        <v>84</v>
      </c>
      <c r="I25" s="76">
        <f t="shared" si="0"/>
        <v>84</v>
      </c>
      <c r="J25" s="76">
        <f t="shared" si="1"/>
        <v>88</v>
      </c>
    </row>
    <row r="26" spans="1:10">
      <c r="A26" s="54" t="s">
        <v>71</v>
      </c>
      <c r="B26" s="54" t="s">
        <v>80</v>
      </c>
      <c r="C26" s="78">
        <v>98</v>
      </c>
      <c r="D26" s="36">
        <v>75</v>
      </c>
      <c r="E26" s="36">
        <v>100</v>
      </c>
      <c r="F26" s="36">
        <v>100</v>
      </c>
      <c r="G26" s="76">
        <v>57</v>
      </c>
      <c r="H26" s="74">
        <v>48</v>
      </c>
      <c r="I26" s="76">
        <f t="shared" si="0"/>
        <v>77</v>
      </c>
      <c r="J26" s="76">
        <f t="shared" si="1"/>
        <v>81</v>
      </c>
    </row>
    <row r="27" spans="1:10">
      <c r="A27" s="54" t="s">
        <v>71</v>
      </c>
      <c r="B27" s="54" t="s">
        <v>83</v>
      </c>
      <c r="C27" s="75">
        <v>100</v>
      </c>
      <c r="D27" s="36">
        <v>95</v>
      </c>
      <c r="E27" s="36">
        <v>100</v>
      </c>
      <c r="F27" s="36">
        <v>100</v>
      </c>
      <c r="G27" s="76">
        <v>80</v>
      </c>
      <c r="H27" s="74">
        <v>89</v>
      </c>
      <c r="I27" s="76">
        <f t="shared" si="0"/>
        <v>93</v>
      </c>
      <c r="J27" s="76">
        <f t="shared" si="1"/>
        <v>97</v>
      </c>
    </row>
    <row r="28" spans="1:10">
      <c r="A28" s="54" t="s">
        <v>71</v>
      </c>
      <c r="B28" s="54" t="s">
        <v>86</v>
      </c>
      <c r="C28" s="79">
        <v>88</v>
      </c>
      <c r="D28" s="36">
        <v>100</v>
      </c>
      <c r="E28" s="36">
        <v>100</v>
      </c>
      <c r="F28" s="36">
        <v>100</v>
      </c>
      <c r="G28" s="76">
        <v>58.099999999999994</v>
      </c>
      <c r="H28" s="74">
        <v>66</v>
      </c>
      <c r="I28" s="76">
        <f t="shared" si="0"/>
        <v>83</v>
      </c>
      <c r="J28" s="76">
        <f t="shared" si="1"/>
        <v>87</v>
      </c>
    </row>
    <row r="29" spans="1:10">
      <c r="A29" s="54" t="s">
        <v>71</v>
      </c>
      <c r="B29" s="54" t="s">
        <v>88</v>
      </c>
      <c r="C29" s="75">
        <v>80</v>
      </c>
      <c r="D29" s="36">
        <v>100</v>
      </c>
      <c r="E29" s="36">
        <v>100</v>
      </c>
      <c r="F29" s="36">
        <v>100</v>
      </c>
      <c r="G29" s="76">
        <v>56</v>
      </c>
      <c r="H29" s="74">
        <v>0</v>
      </c>
      <c r="I29" s="76">
        <f t="shared" si="0"/>
        <v>68</v>
      </c>
      <c r="J29" s="76">
        <f t="shared" si="1"/>
        <v>72</v>
      </c>
    </row>
    <row r="30" spans="1:10">
      <c r="A30" s="82" t="s">
        <v>71</v>
      </c>
      <c r="B30" s="82" t="s">
        <v>90</v>
      </c>
      <c r="C30" s="87">
        <v>0</v>
      </c>
      <c r="D30" s="84">
        <v>0</v>
      </c>
      <c r="E30" s="84">
        <v>100</v>
      </c>
      <c r="F30" s="84">
        <v>100</v>
      </c>
      <c r="G30" s="85">
        <v>0</v>
      </c>
      <c r="H30" s="86">
        <v>0</v>
      </c>
      <c r="I30" s="76">
        <f t="shared" si="0"/>
        <v>30</v>
      </c>
      <c r="J30" s="76">
        <f t="shared" si="1"/>
        <v>34</v>
      </c>
    </row>
    <row r="31" spans="1:10">
      <c r="A31" s="54" t="s">
        <v>71</v>
      </c>
      <c r="B31" s="54" t="s">
        <v>93</v>
      </c>
      <c r="C31" s="75">
        <v>100</v>
      </c>
      <c r="D31" s="36">
        <v>95</v>
      </c>
      <c r="E31" s="36">
        <v>100</v>
      </c>
      <c r="F31" s="36">
        <v>100</v>
      </c>
      <c r="G31" s="76">
        <v>42.699999999999996</v>
      </c>
      <c r="H31" s="74">
        <v>69</v>
      </c>
      <c r="I31" s="76">
        <f t="shared" si="0"/>
        <v>82</v>
      </c>
      <c r="J31" s="76">
        <f t="shared" si="1"/>
        <v>86</v>
      </c>
    </row>
    <row r="32" spans="1:10">
      <c r="A32" s="54" t="s">
        <v>71</v>
      </c>
      <c r="B32" s="54" t="s">
        <v>96</v>
      </c>
      <c r="C32" s="75">
        <v>92</v>
      </c>
      <c r="D32" s="36">
        <v>85</v>
      </c>
      <c r="E32" s="36">
        <v>100</v>
      </c>
      <c r="F32" s="36">
        <v>100</v>
      </c>
      <c r="G32" s="76">
        <v>96</v>
      </c>
      <c r="H32" s="74">
        <v>93</v>
      </c>
      <c r="I32" s="76">
        <f t="shared" si="0"/>
        <v>94</v>
      </c>
      <c r="J32" s="76">
        <f t="shared" si="1"/>
        <v>98</v>
      </c>
    </row>
    <row r="33" spans="1:10">
      <c r="A33" s="54" t="s">
        <v>71</v>
      </c>
      <c r="B33" s="54" t="s">
        <v>99</v>
      </c>
      <c r="C33" s="75">
        <v>100</v>
      </c>
      <c r="D33" s="36">
        <v>100</v>
      </c>
      <c r="E33" s="36">
        <v>100</v>
      </c>
      <c r="F33" s="36">
        <v>100</v>
      </c>
      <c r="G33" s="76">
        <v>46</v>
      </c>
      <c r="H33" s="74">
        <v>83</v>
      </c>
      <c r="I33" s="76">
        <f t="shared" si="0"/>
        <v>86</v>
      </c>
      <c r="J33" s="76">
        <f t="shared" si="1"/>
        <v>90</v>
      </c>
    </row>
    <row r="34" spans="1:10">
      <c r="A34" s="82" t="s">
        <v>71</v>
      </c>
      <c r="B34" s="82" t="s">
        <v>101</v>
      </c>
      <c r="C34" s="87">
        <v>0</v>
      </c>
      <c r="D34" s="84">
        <v>0</v>
      </c>
      <c r="E34" s="84">
        <v>100</v>
      </c>
      <c r="F34" s="84">
        <v>100</v>
      </c>
      <c r="G34" s="85">
        <v>0</v>
      </c>
      <c r="H34" s="86">
        <v>0</v>
      </c>
      <c r="I34" s="76">
        <f t="shared" si="0"/>
        <v>30</v>
      </c>
      <c r="J34" s="76">
        <f t="shared" si="1"/>
        <v>34</v>
      </c>
    </row>
    <row r="35" spans="1:10">
      <c r="A35" s="82" t="s">
        <v>71</v>
      </c>
      <c r="B35" s="82" t="s">
        <v>106</v>
      </c>
      <c r="C35" s="87">
        <v>95</v>
      </c>
      <c r="D35" s="84">
        <v>0</v>
      </c>
      <c r="E35" s="84">
        <v>100</v>
      </c>
      <c r="F35" s="84">
        <v>100</v>
      </c>
      <c r="G35" s="85">
        <v>0</v>
      </c>
      <c r="H35" s="86">
        <v>0</v>
      </c>
      <c r="I35" s="76">
        <f t="shared" si="0"/>
        <v>44</v>
      </c>
      <c r="J35" s="76">
        <f t="shared" si="1"/>
        <v>48</v>
      </c>
    </row>
    <row r="36" spans="1:10">
      <c r="A36" s="54" t="s">
        <v>71</v>
      </c>
      <c r="B36" s="54" t="s">
        <v>108</v>
      </c>
      <c r="C36" s="75">
        <v>100</v>
      </c>
      <c r="D36" s="36">
        <v>100</v>
      </c>
      <c r="E36" s="36">
        <v>100</v>
      </c>
      <c r="F36" s="36">
        <v>100</v>
      </c>
      <c r="G36" s="76">
        <v>78</v>
      </c>
      <c r="H36" s="74">
        <v>98</v>
      </c>
      <c r="I36" s="76">
        <f t="shared" si="0"/>
        <v>95</v>
      </c>
      <c r="J36" s="76">
        <f t="shared" si="1"/>
        <v>99</v>
      </c>
    </row>
    <row r="37" spans="1:10">
      <c r="A37" s="54" t="s">
        <v>71</v>
      </c>
      <c r="B37" s="54" t="s">
        <v>110</v>
      </c>
      <c r="C37" s="75">
        <v>90</v>
      </c>
      <c r="D37" s="36">
        <v>39</v>
      </c>
      <c r="E37" s="36">
        <v>100</v>
      </c>
      <c r="F37" s="36">
        <v>100</v>
      </c>
      <c r="G37" s="76">
        <v>46.9</v>
      </c>
      <c r="H37" s="74">
        <v>21</v>
      </c>
      <c r="I37" s="76">
        <f t="shared" si="0"/>
        <v>63</v>
      </c>
      <c r="J37" s="76">
        <f t="shared" si="1"/>
        <v>67</v>
      </c>
    </row>
    <row r="38" spans="1:10">
      <c r="A38" s="54" t="s">
        <v>71</v>
      </c>
      <c r="B38" s="54" t="s">
        <v>112</v>
      </c>
      <c r="C38" s="75">
        <v>99</v>
      </c>
      <c r="D38" s="36">
        <v>100</v>
      </c>
      <c r="E38" s="36">
        <v>100</v>
      </c>
      <c r="F38" s="36">
        <v>100</v>
      </c>
      <c r="G38" s="76">
        <v>76</v>
      </c>
      <c r="H38" s="74">
        <v>89</v>
      </c>
      <c r="I38" s="76">
        <f t="shared" si="0"/>
        <v>93</v>
      </c>
      <c r="J38" s="76">
        <f t="shared" si="1"/>
        <v>97</v>
      </c>
    </row>
    <row r="39" spans="1:10">
      <c r="A39" s="54" t="s">
        <v>71</v>
      </c>
      <c r="B39" s="54" t="s">
        <v>114</v>
      </c>
      <c r="C39" s="75">
        <v>98</v>
      </c>
      <c r="D39" s="36">
        <v>100</v>
      </c>
      <c r="E39" s="36">
        <v>100</v>
      </c>
      <c r="F39" s="36">
        <v>100</v>
      </c>
      <c r="G39" s="76">
        <v>78</v>
      </c>
      <c r="H39" s="74">
        <v>78</v>
      </c>
      <c r="I39" s="76">
        <f t="shared" si="0"/>
        <v>91</v>
      </c>
      <c r="J39" s="76">
        <f t="shared" si="1"/>
        <v>95</v>
      </c>
    </row>
    <row r="40" spans="1:10">
      <c r="A40" s="54" t="s">
        <v>71</v>
      </c>
      <c r="B40" s="54" t="s">
        <v>116</v>
      </c>
      <c r="C40" s="77">
        <v>86</v>
      </c>
      <c r="D40" s="36">
        <v>90</v>
      </c>
      <c r="E40" s="36">
        <v>100</v>
      </c>
      <c r="F40" s="36">
        <v>100</v>
      </c>
      <c r="G40" s="76">
        <v>49</v>
      </c>
      <c r="H40" s="74">
        <v>44</v>
      </c>
      <c r="I40" s="76">
        <f t="shared" si="0"/>
        <v>75</v>
      </c>
      <c r="J40" s="76">
        <f t="shared" si="1"/>
        <v>79</v>
      </c>
    </row>
    <row r="41" spans="1:10">
      <c r="A41" s="54" t="s">
        <v>71</v>
      </c>
      <c r="B41" s="54" t="s">
        <v>118</v>
      </c>
      <c r="C41" s="77">
        <v>76</v>
      </c>
      <c r="D41" s="36">
        <v>82</v>
      </c>
      <c r="E41" s="36">
        <v>100</v>
      </c>
      <c r="F41" s="36">
        <v>100</v>
      </c>
      <c r="G41" s="76">
        <v>57.4</v>
      </c>
      <c r="H41" s="74">
        <v>83</v>
      </c>
      <c r="I41" s="76">
        <f t="shared" si="0"/>
        <v>82</v>
      </c>
      <c r="J41" s="76">
        <f t="shared" si="1"/>
        <v>86</v>
      </c>
    </row>
    <row r="42" spans="1:10">
      <c r="A42" s="54" t="s">
        <v>121</v>
      </c>
      <c r="B42" s="54" t="s">
        <v>122</v>
      </c>
      <c r="C42" s="77">
        <v>92</v>
      </c>
      <c r="D42" s="36">
        <v>0</v>
      </c>
      <c r="E42" s="36">
        <v>100</v>
      </c>
      <c r="F42" s="36">
        <v>100</v>
      </c>
      <c r="G42" s="76">
        <v>70</v>
      </c>
      <c r="H42" s="74">
        <v>41</v>
      </c>
      <c r="I42" s="76">
        <f t="shared" si="0"/>
        <v>66</v>
      </c>
      <c r="J42" s="76">
        <f t="shared" si="1"/>
        <v>70</v>
      </c>
    </row>
    <row r="43" spans="1:10">
      <c r="A43" s="82" t="s">
        <v>121</v>
      </c>
      <c r="B43" s="82" t="s">
        <v>126</v>
      </c>
      <c r="C43" s="87">
        <v>90</v>
      </c>
      <c r="D43" s="84">
        <v>0</v>
      </c>
      <c r="E43" s="84">
        <v>100</v>
      </c>
      <c r="F43" s="84">
        <v>100</v>
      </c>
      <c r="G43" s="85">
        <v>0</v>
      </c>
      <c r="H43" s="86">
        <v>0</v>
      </c>
      <c r="I43" s="76">
        <f t="shared" si="0"/>
        <v>44</v>
      </c>
      <c r="J43" s="76">
        <f t="shared" si="1"/>
        <v>48</v>
      </c>
    </row>
    <row r="44" spans="1:10">
      <c r="A44" s="54" t="s">
        <v>121</v>
      </c>
      <c r="B44" s="54" t="s">
        <v>128</v>
      </c>
      <c r="C44" s="75">
        <v>100</v>
      </c>
      <c r="D44" s="36">
        <v>100</v>
      </c>
      <c r="E44" s="36">
        <v>100</v>
      </c>
      <c r="F44" s="36">
        <v>100</v>
      </c>
      <c r="G44" s="76">
        <v>62</v>
      </c>
      <c r="H44" s="74">
        <v>84</v>
      </c>
      <c r="I44" s="76">
        <f t="shared" si="0"/>
        <v>89</v>
      </c>
      <c r="J44" s="76">
        <f t="shared" si="1"/>
        <v>93</v>
      </c>
    </row>
    <row r="45" spans="1:10">
      <c r="A45" s="54" t="s">
        <v>121</v>
      </c>
      <c r="B45" s="54" t="s">
        <v>132</v>
      </c>
      <c r="C45" s="75">
        <v>95</v>
      </c>
      <c r="D45" s="36">
        <v>100</v>
      </c>
      <c r="E45" s="36">
        <v>100</v>
      </c>
      <c r="F45" s="36">
        <v>100</v>
      </c>
      <c r="G45" s="76">
        <v>76</v>
      </c>
      <c r="H45" s="74">
        <v>87</v>
      </c>
      <c r="I45" s="76">
        <f t="shared" si="0"/>
        <v>92</v>
      </c>
      <c r="J45" s="76">
        <f t="shared" si="1"/>
        <v>96</v>
      </c>
    </row>
    <row r="46" spans="1:10">
      <c r="A46" s="82" t="s">
        <v>121</v>
      </c>
      <c r="B46" s="82" t="s">
        <v>134</v>
      </c>
      <c r="C46" s="87">
        <v>95</v>
      </c>
      <c r="D46" s="84">
        <v>0</v>
      </c>
      <c r="E46" s="84">
        <v>100</v>
      </c>
      <c r="F46" s="84">
        <v>100</v>
      </c>
      <c r="G46" s="85">
        <v>42</v>
      </c>
      <c r="H46" s="86">
        <v>0</v>
      </c>
      <c r="I46" s="76">
        <f t="shared" si="0"/>
        <v>53</v>
      </c>
      <c r="J46" s="76">
        <f t="shared" si="1"/>
        <v>57</v>
      </c>
    </row>
    <row r="47" spans="1:10">
      <c r="A47" s="54" t="s">
        <v>121</v>
      </c>
      <c r="B47" s="54" t="s">
        <v>136</v>
      </c>
      <c r="C47" s="75">
        <v>75</v>
      </c>
      <c r="D47" s="36">
        <v>75</v>
      </c>
      <c r="E47" s="36">
        <v>100</v>
      </c>
      <c r="F47" s="36">
        <v>100</v>
      </c>
      <c r="G47" s="76">
        <v>45</v>
      </c>
      <c r="H47" s="74">
        <v>28</v>
      </c>
      <c r="I47" s="76">
        <f t="shared" si="0"/>
        <v>67</v>
      </c>
      <c r="J47" s="76">
        <f t="shared" si="1"/>
        <v>71</v>
      </c>
    </row>
    <row r="48" spans="1:10">
      <c r="A48" s="54" t="s">
        <v>121</v>
      </c>
      <c r="B48" s="54" t="s">
        <v>139</v>
      </c>
      <c r="C48" s="75">
        <v>97</v>
      </c>
      <c r="D48" s="36">
        <v>100</v>
      </c>
      <c r="E48" s="36">
        <v>100</v>
      </c>
      <c r="F48" s="36">
        <v>100</v>
      </c>
      <c r="G48" s="76">
        <v>61</v>
      </c>
      <c r="H48" s="74">
        <v>85</v>
      </c>
      <c r="I48" s="76">
        <f t="shared" si="0"/>
        <v>89</v>
      </c>
      <c r="J48" s="76">
        <f t="shared" si="1"/>
        <v>93</v>
      </c>
    </row>
    <row r="49" spans="1:10">
      <c r="A49" s="54" t="s">
        <v>121</v>
      </c>
      <c r="B49" s="54" t="s">
        <v>141</v>
      </c>
      <c r="C49" s="75">
        <v>85</v>
      </c>
      <c r="D49" s="36">
        <v>0</v>
      </c>
      <c r="E49" s="36">
        <v>100</v>
      </c>
      <c r="F49" s="36">
        <v>100</v>
      </c>
      <c r="G49" s="76">
        <v>67</v>
      </c>
      <c r="H49" s="74">
        <v>70</v>
      </c>
      <c r="I49" s="76">
        <f t="shared" si="0"/>
        <v>70</v>
      </c>
      <c r="J49" s="76">
        <f t="shared" si="1"/>
        <v>74</v>
      </c>
    </row>
    <row r="50" spans="1:10">
      <c r="A50" s="82" t="s">
        <v>121</v>
      </c>
      <c r="B50" s="82" t="s">
        <v>144</v>
      </c>
      <c r="C50" s="87">
        <v>5</v>
      </c>
      <c r="D50" s="84">
        <v>0</v>
      </c>
      <c r="E50" s="84">
        <v>100</v>
      </c>
      <c r="F50" s="84">
        <v>100</v>
      </c>
      <c r="G50" s="85">
        <v>0</v>
      </c>
      <c r="H50" s="86">
        <v>0</v>
      </c>
      <c r="I50" s="76">
        <f t="shared" si="0"/>
        <v>31</v>
      </c>
      <c r="J50" s="76">
        <f t="shared" si="1"/>
        <v>35</v>
      </c>
    </row>
    <row r="51" spans="1:10">
      <c r="A51" s="54" t="s">
        <v>146</v>
      </c>
      <c r="B51" s="54" t="s">
        <v>147</v>
      </c>
      <c r="C51" s="77">
        <v>70</v>
      </c>
      <c r="D51" s="36">
        <v>80</v>
      </c>
      <c r="E51" s="36">
        <v>100</v>
      </c>
      <c r="F51" s="36">
        <v>100</v>
      </c>
      <c r="G51" s="76">
        <v>51</v>
      </c>
      <c r="H51" s="74">
        <v>47</v>
      </c>
      <c r="I51" s="76">
        <f t="shared" si="0"/>
        <v>72</v>
      </c>
      <c r="J51" s="76">
        <f t="shared" si="1"/>
        <v>76</v>
      </c>
    </row>
    <row r="52" spans="1:10" s="36" customFormat="1">
      <c r="A52" s="54" t="s">
        <v>146</v>
      </c>
      <c r="B52" s="54" t="s">
        <v>150</v>
      </c>
      <c r="C52" s="77">
        <v>53</v>
      </c>
      <c r="D52" s="36">
        <v>60</v>
      </c>
      <c r="E52" s="36">
        <v>100</v>
      </c>
      <c r="F52" s="36">
        <v>100</v>
      </c>
      <c r="G52" s="76">
        <v>42.699999999999996</v>
      </c>
      <c r="H52" s="74">
        <v>25</v>
      </c>
      <c r="I52" s="76">
        <f t="shared" si="0"/>
        <v>60</v>
      </c>
      <c r="J52" s="76">
        <f t="shared" si="1"/>
        <v>64</v>
      </c>
    </row>
    <row r="53" spans="1:10">
      <c r="A53" s="54" t="s">
        <v>152</v>
      </c>
      <c r="B53" s="54" t="s">
        <v>153</v>
      </c>
      <c r="C53" s="75">
        <v>100</v>
      </c>
      <c r="D53" s="36">
        <v>100</v>
      </c>
      <c r="E53" s="36">
        <v>100</v>
      </c>
      <c r="F53" s="36">
        <v>100</v>
      </c>
      <c r="G53" s="76">
        <v>92</v>
      </c>
      <c r="H53" s="74">
        <v>50</v>
      </c>
      <c r="I53" s="76">
        <f t="shared" si="0"/>
        <v>88</v>
      </c>
      <c r="J53" s="76">
        <f t="shared" si="1"/>
        <v>92</v>
      </c>
    </row>
    <row r="54" spans="1:10">
      <c r="A54" s="54" t="s">
        <v>152</v>
      </c>
      <c r="B54" s="54" t="s">
        <v>155</v>
      </c>
      <c r="C54" s="75">
        <v>99</v>
      </c>
      <c r="D54" s="36">
        <v>100</v>
      </c>
      <c r="E54" s="36">
        <v>100</v>
      </c>
      <c r="F54" s="36">
        <v>100</v>
      </c>
      <c r="G54" s="76">
        <v>84</v>
      </c>
      <c r="H54" s="74">
        <v>59</v>
      </c>
      <c r="I54" s="76">
        <f t="shared" si="0"/>
        <v>88</v>
      </c>
      <c r="J54" s="76">
        <f t="shared" si="1"/>
        <v>92</v>
      </c>
    </row>
    <row r="55" spans="1:10">
      <c r="A55" s="82" t="s">
        <v>157</v>
      </c>
      <c r="B55" s="82" t="s">
        <v>158</v>
      </c>
      <c r="C55" s="87">
        <v>0</v>
      </c>
      <c r="D55" s="84">
        <v>0</v>
      </c>
      <c r="E55" s="84">
        <v>100</v>
      </c>
      <c r="F55" s="84">
        <v>100</v>
      </c>
      <c r="G55" s="85">
        <v>0</v>
      </c>
      <c r="H55" s="86">
        <v>0</v>
      </c>
      <c r="I55" s="76">
        <f t="shared" si="0"/>
        <v>30</v>
      </c>
      <c r="J55" s="76">
        <f t="shared" si="1"/>
        <v>34</v>
      </c>
    </row>
    <row r="56" spans="1:10">
      <c r="A56" s="54"/>
      <c r="B56" s="54"/>
    </row>
    <row r="57" spans="1:10">
      <c r="A57" s="54"/>
      <c r="B57" s="54" t="s">
        <v>676</v>
      </c>
      <c r="C57" s="35">
        <f>COUNT(C2:C6,C8:C11,C13,C14,C16:C29,C31:C33,C35:C54)</f>
        <v>48</v>
      </c>
      <c r="D57" s="35">
        <f>COUNT(D2:D6,D8:D10,D14,D17,D20,D22:D29,D31:D33,D36:D41,D44,D45,D47,D48,D51,D54,D53,D52)</f>
        <v>36</v>
      </c>
      <c r="G57" s="35">
        <f>COUNT(G2:G6,G8:G10,G13:G29,G31,G32,G33,G36:G42,G44:G49,G51,G52,G53,G54)</f>
        <v>45</v>
      </c>
      <c r="H57" s="35">
        <f>COUNT(H2:H6,H8,H9,H10,H14,H17,H19:H28,H31,H32,H33,H36:H42,H44,H45,H47,H48,H49,H51:H54)</f>
        <v>39</v>
      </c>
      <c r="I57" s="35">
        <f>COUNTIF(I2:I55,"&gt;0")</f>
        <v>54</v>
      </c>
      <c r="J57" s="35">
        <f>COUNTIF(J2:J55,"&gt;0")</f>
        <v>54</v>
      </c>
    </row>
    <row r="58" spans="1:10">
      <c r="B58" s="35" t="s">
        <v>677</v>
      </c>
      <c r="C58" s="62">
        <f>AVERAGE(C2:C6,C8:C11,C13,C14,C16:C29,C31:C33,C35:C54)</f>
        <v>89.1875</v>
      </c>
      <c r="D58" s="62">
        <f>AVERAGE(D2:D6,D8:D10,D14,D17,D20,D22:D29,D31:D33,D36:D41,D44,D45,D47,D48,D51,D54,D53,D52)</f>
        <v>89.194444444444443</v>
      </c>
      <c r="G58" s="62">
        <f>AVERAGE(G2:G6,G8:G10,G13:G29,G31,G32,G33,G36:G42,G44:G49,G51,G52,G53,G54)</f>
        <v>62.226666666666674</v>
      </c>
      <c r="H58" s="62">
        <f>AVERAGE(H2:H6,H8,H9,H10,H14,H17,H19:H28,H31,H32,H33,H36:H42,H44,H45,H47,H48,H49,H51:H54)</f>
        <v>65.256410256410263</v>
      </c>
      <c r="I58" s="62">
        <f>AVERAGE(I2:I55)</f>
        <v>70.629629629629633</v>
      </c>
      <c r="J58" s="62">
        <f>AVERAGE(J2:J55)</f>
        <v>74.629629629629633</v>
      </c>
    </row>
  </sheetData>
  <phoneticPr fontId="4" type="noConversion"/>
  <conditionalFormatting sqref="I2:I55">
    <cfRule type="cellIs" dxfId="11" priority="2" operator="lessThan">
      <formula>60</formula>
    </cfRule>
  </conditionalFormatting>
  <conditionalFormatting sqref="J2:J55">
    <cfRule type="cellIs" dxfId="10" priority="1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pane ySplit="1" topLeftCell="A2" activePane="bottomLeft" state="frozen"/>
      <selection pane="bottomLeft" activeCell="C28" sqref="C28"/>
    </sheetView>
  </sheetViews>
  <sheetFormatPr defaultColWidth="8.875" defaultRowHeight="16.5"/>
  <cols>
    <col min="1" max="1" width="9" style="35" customWidth="1"/>
    <col min="2" max="2" width="12.125" style="35" customWidth="1"/>
    <col min="3" max="6" width="11.625" style="35" bestFit="1" customWidth="1"/>
    <col min="7" max="7" width="15.25" style="35" bestFit="1" customWidth="1"/>
    <col min="8" max="8" width="12.875" style="35" bestFit="1" customWidth="1"/>
    <col min="9" max="16384" width="8.875" style="35"/>
  </cols>
  <sheetData>
    <row r="1" spans="1:9">
      <c r="A1" s="54" t="s">
        <v>0</v>
      </c>
      <c r="B1" s="54" t="s">
        <v>1</v>
      </c>
      <c r="C1" s="73" t="s">
        <v>826</v>
      </c>
      <c r="D1" s="73" t="s">
        <v>827</v>
      </c>
      <c r="E1" s="73" t="s">
        <v>828</v>
      </c>
      <c r="F1" s="73" t="s">
        <v>829</v>
      </c>
      <c r="G1" s="73" t="s">
        <v>836</v>
      </c>
      <c r="H1" s="74" t="s">
        <v>837</v>
      </c>
      <c r="I1" s="56" t="s">
        <v>832</v>
      </c>
    </row>
    <row r="2" spans="1:9">
      <c r="A2" s="54" t="s">
        <v>160</v>
      </c>
      <c r="B2" s="54" t="s">
        <v>161</v>
      </c>
      <c r="C2" s="75">
        <v>94</v>
      </c>
      <c r="D2" s="36">
        <v>100</v>
      </c>
      <c r="E2" s="36">
        <v>100</v>
      </c>
      <c r="F2" s="36">
        <v>100</v>
      </c>
      <c r="G2" s="76">
        <v>78</v>
      </c>
      <c r="H2" s="74">
        <v>92</v>
      </c>
      <c r="I2" s="76">
        <f>ROUND(C2*0.15+D2*0.15+E2*0.15+F2*0.15+G2*0.2+H2*0.2,0)</f>
        <v>93</v>
      </c>
    </row>
    <row r="3" spans="1:9">
      <c r="A3" s="54" t="s">
        <v>160</v>
      </c>
      <c r="B3" s="54" t="s">
        <v>163</v>
      </c>
      <c r="C3" s="75">
        <v>95</v>
      </c>
      <c r="D3" s="36">
        <v>100</v>
      </c>
      <c r="E3" s="36">
        <v>100</v>
      </c>
      <c r="F3" s="36">
        <v>100</v>
      </c>
      <c r="G3" s="76">
        <v>85</v>
      </c>
      <c r="H3" s="74">
        <v>90</v>
      </c>
      <c r="I3" s="76">
        <f t="shared" ref="I3:I66" si="0">ROUND(C3*0.15+D3*0.15+E3*0.15+F3*0.15+G3*0.2+H3*0.2,0)</f>
        <v>94</v>
      </c>
    </row>
    <row r="4" spans="1:9">
      <c r="A4" s="54" t="s">
        <v>160</v>
      </c>
      <c r="B4" s="54" t="s">
        <v>165</v>
      </c>
      <c r="C4" s="75">
        <v>94</v>
      </c>
      <c r="D4" s="36">
        <v>100</v>
      </c>
      <c r="E4" s="36">
        <v>100</v>
      </c>
      <c r="F4" s="36">
        <v>100</v>
      </c>
      <c r="G4" s="76">
        <v>80</v>
      </c>
      <c r="H4" s="74">
        <v>90</v>
      </c>
      <c r="I4" s="76">
        <f t="shared" si="0"/>
        <v>93</v>
      </c>
    </row>
    <row r="5" spans="1:9">
      <c r="A5" s="54" t="s">
        <v>160</v>
      </c>
      <c r="B5" s="54" t="s">
        <v>167</v>
      </c>
      <c r="C5" s="75">
        <v>95</v>
      </c>
      <c r="D5" s="36">
        <v>95</v>
      </c>
      <c r="E5" s="36">
        <v>100</v>
      </c>
      <c r="F5" s="36">
        <v>100</v>
      </c>
      <c r="G5" s="76">
        <v>80</v>
      </c>
      <c r="H5" s="74">
        <v>92</v>
      </c>
      <c r="I5" s="76">
        <f t="shared" si="0"/>
        <v>93</v>
      </c>
    </row>
    <row r="6" spans="1:9">
      <c r="A6" s="54" t="s">
        <v>170</v>
      </c>
      <c r="B6" s="54" t="s">
        <v>171</v>
      </c>
      <c r="C6" s="75">
        <v>98</v>
      </c>
      <c r="D6" s="36">
        <v>90</v>
      </c>
      <c r="E6" s="36">
        <v>100</v>
      </c>
      <c r="F6" s="36">
        <v>100</v>
      </c>
      <c r="G6" s="76">
        <v>83</v>
      </c>
      <c r="H6" s="74">
        <v>52</v>
      </c>
      <c r="I6" s="76">
        <f t="shared" si="0"/>
        <v>85</v>
      </c>
    </row>
    <row r="7" spans="1:9">
      <c r="A7" s="54" t="s">
        <v>170</v>
      </c>
      <c r="B7" s="54" t="s">
        <v>174</v>
      </c>
      <c r="C7" s="75">
        <v>100</v>
      </c>
      <c r="D7" s="36">
        <v>100</v>
      </c>
      <c r="E7" s="36">
        <v>100</v>
      </c>
      <c r="F7" s="36">
        <v>100</v>
      </c>
      <c r="G7" s="76">
        <v>86</v>
      </c>
      <c r="H7" s="74">
        <v>81</v>
      </c>
      <c r="I7" s="76">
        <f t="shared" si="0"/>
        <v>93</v>
      </c>
    </row>
    <row r="8" spans="1:9">
      <c r="A8" s="54" t="s">
        <v>170</v>
      </c>
      <c r="B8" s="54" t="s">
        <v>176</v>
      </c>
      <c r="C8" s="75">
        <v>90</v>
      </c>
      <c r="D8" s="36">
        <v>65</v>
      </c>
      <c r="E8" s="36">
        <v>100</v>
      </c>
      <c r="F8" s="36">
        <v>100</v>
      </c>
      <c r="G8" s="76">
        <v>64</v>
      </c>
      <c r="H8" s="74">
        <v>82</v>
      </c>
      <c r="I8" s="76">
        <f t="shared" si="0"/>
        <v>82</v>
      </c>
    </row>
    <row r="9" spans="1:9">
      <c r="A9" s="54" t="s">
        <v>170</v>
      </c>
      <c r="B9" s="54" t="s">
        <v>178</v>
      </c>
      <c r="C9" s="75">
        <v>100</v>
      </c>
      <c r="D9" s="36">
        <v>90</v>
      </c>
      <c r="E9" s="36">
        <v>100</v>
      </c>
      <c r="F9" s="36">
        <v>100</v>
      </c>
      <c r="G9" s="76">
        <v>100</v>
      </c>
      <c r="H9" s="74">
        <v>87</v>
      </c>
      <c r="I9" s="76">
        <f t="shared" si="0"/>
        <v>96</v>
      </c>
    </row>
    <row r="10" spans="1:9">
      <c r="A10" s="54" t="s">
        <v>181</v>
      </c>
      <c r="B10" s="54" t="s">
        <v>182</v>
      </c>
      <c r="C10" s="75">
        <v>95</v>
      </c>
      <c r="D10" s="36">
        <v>100</v>
      </c>
      <c r="E10" s="36">
        <v>100</v>
      </c>
      <c r="F10" s="36">
        <v>100</v>
      </c>
      <c r="G10" s="76">
        <v>96</v>
      </c>
      <c r="H10" s="74">
        <v>84</v>
      </c>
      <c r="I10" s="76">
        <f t="shared" si="0"/>
        <v>95</v>
      </c>
    </row>
    <row r="11" spans="1:9">
      <c r="A11" s="54" t="s">
        <v>181</v>
      </c>
      <c r="B11" s="54" t="s">
        <v>184</v>
      </c>
      <c r="C11" s="75">
        <v>95</v>
      </c>
      <c r="D11" s="36">
        <v>65</v>
      </c>
      <c r="E11" s="36">
        <v>100</v>
      </c>
      <c r="F11" s="36">
        <v>100</v>
      </c>
      <c r="G11" s="76">
        <v>82</v>
      </c>
      <c r="H11" s="74">
        <v>49</v>
      </c>
      <c r="I11" s="76">
        <f t="shared" si="0"/>
        <v>80</v>
      </c>
    </row>
    <row r="12" spans="1:9">
      <c r="A12" s="54" t="s">
        <v>181</v>
      </c>
      <c r="B12" s="54" t="s">
        <v>187</v>
      </c>
      <c r="C12" s="75">
        <v>94</v>
      </c>
      <c r="D12" s="36">
        <v>90</v>
      </c>
      <c r="E12" s="36">
        <v>100</v>
      </c>
      <c r="F12" s="36">
        <v>100</v>
      </c>
      <c r="G12" s="76">
        <v>76</v>
      </c>
      <c r="H12" s="74">
        <v>26</v>
      </c>
      <c r="I12" s="76">
        <f t="shared" si="0"/>
        <v>78</v>
      </c>
    </row>
    <row r="13" spans="1:9">
      <c r="A13" s="54" t="s">
        <v>190</v>
      </c>
      <c r="B13" s="54" t="s">
        <v>191</v>
      </c>
      <c r="C13" s="75">
        <v>97</v>
      </c>
      <c r="D13" s="36">
        <v>95</v>
      </c>
      <c r="E13" s="36">
        <v>100</v>
      </c>
      <c r="F13" s="36">
        <v>100</v>
      </c>
      <c r="G13" s="76">
        <v>51</v>
      </c>
      <c r="H13" s="74">
        <v>62</v>
      </c>
      <c r="I13" s="76">
        <f t="shared" si="0"/>
        <v>81</v>
      </c>
    </row>
    <row r="14" spans="1:9">
      <c r="A14" s="54" t="s">
        <v>190</v>
      </c>
      <c r="B14" s="54" t="s">
        <v>193</v>
      </c>
      <c r="C14" s="75">
        <v>97</v>
      </c>
      <c r="D14" s="36">
        <v>100</v>
      </c>
      <c r="E14" s="36">
        <v>100</v>
      </c>
      <c r="F14" s="36">
        <v>100</v>
      </c>
      <c r="G14" s="76">
        <v>53</v>
      </c>
      <c r="H14" s="74">
        <v>68</v>
      </c>
      <c r="I14" s="76">
        <f t="shared" si="0"/>
        <v>84</v>
      </c>
    </row>
    <row r="15" spans="1:9">
      <c r="A15" s="54" t="s">
        <v>190</v>
      </c>
      <c r="B15" s="54" t="s">
        <v>195</v>
      </c>
      <c r="C15" s="75">
        <v>95</v>
      </c>
      <c r="D15" s="36">
        <v>90</v>
      </c>
      <c r="E15" s="36">
        <v>100</v>
      </c>
      <c r="F15" s="36">
        <v>100</v>
      </c>
      <c r="G15" s="76">
        <v>91</v>
      </c>
      <c r="H15" s="74">
        <v>65</v>
      </c>
      <c r="I15" s="76">
        <f t="shared" si="0"/>
        <v>89</v>
      </c>
    </row>
    <row r="16" spans="1:9">
      <c r="A16" s="54" t="s">
        <v>198</v>
      </c>
      <c r="B16" s="54" t="s">
        <v>199</v>
      </c>
      <c r="C16" s="75">
        <v>89</v>
      </c>
      <c r="D16" s="36">
        <v>100</v>
      </c>
      <c r="E16" s="36">
        <v>100</v>
      </c>
      <c r="F16" s="36">
        <v>100</v>
      </c>
      <c r="G16" s="76">
        <v>53</v>
      </c>
      <c r="H16" s="74">
        <v>75</v>
      </c>
      <c r="I16" s="76">
        <f t="shared" si="0"/>
        <v>84</v>
      </c>
    </row>
    <row r="17" spans="1:9">
      <c r="A17" s="54" t="s">
        <v>198</v>
      </c>
      <c r="B17" s="54" t="s">
        <v>201</v>
      </c>
      <c r="C17" s="75">
        <v>99</v>
      </c>
      <c r="D17" s="36">
        <v>100</v>
      </c>
      <c r="E17" s="36">
        <v>100</v>
      </c>
      <c r="F17" s="36">
        <v>100</v>
      </c>
      <c r="G17" s="76">
        <v>100</v>
      </c>
      <c r="H17" s="74">
        <v>92</v>
      </c>
      <c r="I17" s="76">
        <f t="shared" si="0"/>
        <v>98</v>
      </c>
    </row>
    <row r="18" spans="1:9">
      <c r="A18" s="54" t="s">
        <v>198</v>
      </c>
      <c r="B18" s="54" t="s">
        <v>203</v>
      </c>
      <c r="C18" s="75">
        <v>74</v>
      </c>
      <c r="D18" s="36">
        <v>85</v>
      </c>
      <c r="E18" s="36">
        <v>100</v>
      </c>
      <c r="F18" s="36">
        <v>100</v>
      </c>
      <c r="G18" s="76">
        <v>58</v>
      </c>
      <c r="H18" s="74">
        <v>60</v>
      </c>
      <c r="I18" s="76">
        <f t="shared" si="0"/>
        <v>77</v>
      </c>
    </row>
    <row r="19" spans="1:9">
      <c r="A19" s="54" t="s">
        <v>198</v>
      </c>
      <c r="B19" s="54" t="s">
        <v>206</v>
      </c>
      <c r="C19" s="75">
        <v>89</v>
      </c>
      <c r="D19" s="36">
        <v>90</v>
      </c>
      <c r="E19" s="36">
        <v>100</v>
      </c>
      <c r="F19" s="36">
        <v>100</v>
      </c>
      <c r="G19" s="76">
        <v>51</v>
      </c>
      <c r="H19" s="74">
        <v>55</v>
      </c>
      <c r="I19" s="76">
        <f t="shared" si="0"/>
        <v>78</v>
      </c>
    </row>
    <row r="20" spans="1:9">
      <c r="A20" s="54" t="s">
        <v>198</v>
      </c>
      <c r="B20" s="54" t="s">
        <v>209</v>
      </c>
      <c r="C20" s="75">
        <v>99</v>
      </c>
      <c r="D20" s="36">
        <v>100</v>
      </c>
      <c r="E20" s="36">
        <v>100</v>
      </c>
      <c r="F20" s="36">
        <v>100</v>
      </c>
      <c r="G20" s="76">
        <v>93</v>
      </c>
      <c r="H20" s="74">
        <v>80</v>
      </c>
      <c r="I20" s="76">
        <f t="shared" si="0"/>
        <v>94</v>
      </c>
    </row>
    <row r="21" spans="1:9">
      <c r="A21" s="54" t="s">
        <v>211</v>
      </c>
      <c r="B21" s="54" t="s">
        <v>212</v>
      </c>
      <c r="C21" s="75">
        <v>100</v>
      </c>
      <c r="D21" s="36">
        <v>100</v>
      </c>
      <c r="E21" s="36">
        <v>100</v>
      </c>
      <c r="F21" s="36">
        <v>100</v>
      </c>
      <c r="G21" s="76">
        <v>100</v>
      </c>
      <c r="H21" s="74">
        <v>100</v>
      </c>
      <c r="I21" s="76">
        <f t="shared" si="0"/>
        <v>100</v>
      </c>
    </row>
    <row r="22" spans="1:9">
      <c r="A22" s="54" t="s">
        <v>211</v>
      </c>
      <c r="B22" s="54" t="s">
        <v>214</v>
      </c>
      <c r="C22" s="75">
        <v>99</v>
      </c>
      <c r="D22" s="36">
        <v>100</v>
      </c>
      <c r="E22" s="36">
        <v>100</v>
      </c>
      <c r="F22" s="36">
        <v>100</v>
      </c>
      <c r="G22" s="76">
        <v>83</v>
      </c>
      <c r="H22" s="74">
        <v>86</v>
      </c>
      <c r="I22" s="76">
        <f t="shared" si="0"/>
        <v>94</v>
      </c>
    </row>
    <row r="23" spans="1:9">
      <c r="A23" s="54" t="s">
        <v>211</v>
      </c>
      <c r="B23" s="54" t="s">
        <v>216</v>
      </c>
      <c r="C23" s="75">
        <v>99</v>
      </c>
      <c r="D23" s="36">
        <v>100</v>
      </c>
      <c r="E23" s="36">
        <v>100</v>
      </c>
      <c r="F23" s="36">
        <v>100</v>
      </c>
      <c r="G23" s="76">
        <v>67</v>
      </c>
      <c r="H23" s="74">
        <v>77</v>
      </c>
      <c r="I23" s="76">
        <f t="shared" si="0"/>
        <v>89</v>
      </c>
    </row>
    <row r="24" spans="1:9">
      <c r="A24" s="54" t="s">
        <v>211</v>
      </c>
      <c r="B24" s="54" t="s">
        <v>218</v>
      </c>
      <c r="C24" s="75">
        <v>100</v>
      </c>
      <c r="D24" s="36">
        <v>100</v>
      </c>
      <c r="E24" s="36">
        <v>100</v>
      </c>
      <c r="F24" s="36">
        <v>100</v>
      </c>
      <c r="G24" s="76">
        <v>92</v>
      </c>
      <c r="H24" s="74">
        <v>79</v>
      </c>
      <c r="I24" s="76">
        <f t="shared" si="0"/>
        <v>94</v>
      </c>
    </row>
    <row r="25" spans="1:9">
      <c r="A25" s="54" t="s">
        <v>211</v>
      </c>
      <c r="B25" s="54" t="s">
        <v>220</v>
      </c>
      <c r="C25" s="75">
        <v>90</v>
      </c>
      <c r="D25" s="36">
        <v>90</v>
      </c>
      <c r="E25" s="36">
        <v>100</v>
      </c>
      <c r="F25" s="36">
        <v>100</v>
      </c>
      <c r="G25" s="76">
        <v>68</v>
      </c>
      <c r="H25" s="74">
        <v>71</v>
      </c>
      <c r="I25" s="76">
        <f t="shared" si="0"/>
        <v>85</v>
      </c>
    </row>
    <row r="26" spans="1:9">
      <c r="A26" s="54" t="s">
        <v>211</v>
      </c>
      <c r="B26" s="54" t="s">
        <v>223</v>
      </c>
      <c r="C26" s="75">
        <v>85</v>
      </c>
      <c r="D26" s="36">
        <v>75</v>
      </c>
      <c r="E26" s="36">
        <v>100</v>
      </c>
      <c r="F26" s="36">
        <v>100</v>
      </c>
      <c r="G26" s="76">
        <v>75</v>
      </c>
      <c r="H26" s="74">
        <v>55</v>
      </c>
      <c r="I26" s="76">
        <f t="shared" si="0"/>
        <v>80</v>
      </c>
    </row>
    <row r="27" spans="1:9">
      <c r="A27" s="54" t="s">
        <v>211</v>
      </c>
      <c r="B27" s="54" t="s">
        <v>226</v>
      </c>
      <c r="C27" s="77">
        <v>64</v>
      </c>
      <c r="D27" s="36">
        <v>95</v>
      </c>
      <c r="E27" s="36">
        <v>100</v>
      </c>
      <c r="F27" s="36">
        <v>100</v>
      </c>
      <c r="G27" s="76">
        <v>64</v>
      </c>
      <c r="H27" s="74">
        <v>96</v>
      </c>
      <c r="I27" s="76">
        <f t="shared" si="0"/>
        <v>86</v>
      </c>
    </row>
    <row r="28" spans="1:9">
      <c r="A28" s="54" t="s">
        <v>211</v>
      </c>
      <c r="B28" s="54" t="s">
        <v>229</v>
      </c>
      <c r="C28" s="75">
        <v>91</v>
      </c>
      <c r="D28" s="36">
        <v>100</v>
      </c>
      <c r="E28" s="36">
        <v>100</v>
      </c>
      <c r="F28" s="36">
        <v>100</v>
      </c>
      <c r="G28" s="76">
        <v>100</v>
      </c>
      <c r="H28" s="74">
        <v>81</v>
      </c>
      <c r="I28" s="76">
        <f t="shared" si="0"/>
        <v>95</v>
      </c>
    </row>
    <row r="29" spans="1:9">
      <c r="A29" s="54" t="s">
        <v>211</v>
      </c>
      <c r="B29" s="54" t="s">
        <v>231</v>
      </c>
      <c r="C29" s="75">
        <v>100</v>
      </c>
      <c r="D29" s="36">
        <v>100</v>
      </c>
      <c r="E29" s="36">
        <v>100</v>
      </c>
      <c r="F29" s="36">
        <v>100</v>
      </c>
      <c r="G29" s="76">
        <v>80</v>
      </c>
      <c r="H29" s="74">
        <v>73</v>
      </c>
      <c r="I29" s="76">
        <f t="shared" si="0"/>
        <v>91</v>
      </c>
    </row>
    <row r="30" spans="1:9">
      <c r="A30" s="82" t="s">
        <v>211</v>
      </c>
      <c r="B30" s="82" t="s">
        <v>233</v>
      </c>
      <c r="C30" s="87">
        <v>70</v>
      </c>
      <c r="D30" s="84">
        <v>0</v>
      </c>
      <c r="E30" s="84">
        <v>100</v>
      </c>
      <c r="F30" s="84">
        <v>100</v>
      </c>
      <c r="G30" s="85">
        <v>0</v>
      </c>
      <c r="H30" s="86">
        <v>0</v>
      </c>
      <c r="I30" s="76">
        <f t="shared" si="0"/>
        <v>41</v>
      </c>
    </row>
    <row r="31" spans="1:9">
      <c r="A31" s="54" t="s">
        <v>211</v>
      </c>
      <c r="B31" s="54" t="s">
        <v>235</v>
      </c>
      <c r="C31" s="75">
        <v>100</v>
      </c>
      <c r="D31" s="36">
        <v>100</v>
      </c>
      <c r="E31" s="36">
        <v>100</v>
      </c>
      <c r="F31" s="36">
        <v>100</v>
      </c>
      <c r="G31" s="76">
        <v>72</v>
      </c>
      <c r="H31" s="74">
        <v>76</v>
      </c>
      <c r="I31" s="76">
        <f t="shared" si="0"/>
        <v>90</v>
      </c>
    </row>
    <row r="32" spans="1:9">
      <c r="A32" s="82" t="s">
        <v>211</v>
      </c>
      <c r="B32" s="82" t="s">
        <v>237</v>
      </c>
      <c r="C32" s="88">
        <v>87</v>
      </c>
      <c r="D32" s="84">
        <v>49</v>
      </c>
      <c r="E32" s="84">
        <v>100</v>
      </c>
      <c r="F32" s="84">
        <v>100</v>
      </c>
      <c r="G32" s="85">
        <v>53</v>
      </c>
      <c r="H32" s="86">
        <v>25</v>
      </c>
      <c r="I32" s="76">
        <f t="shared" si="0"/>
        <v>66</v>
      </c>
    </row>
    <row r="33" spans="1:9">
      <c r="A33" s="54" t="s">
        <v>211</v>
      </c>
      <c r="B33" s="54" t="s">
        <v>239</v>
      </c>
      <c r="C33" s="75">
        <v>94</v>
      </c>
      <c r="D33" s="36">
        <v>100</v>
      </c>
      <c r="E33" s="36">
        <v>100</v>
      </c>
      <c r="F33" s="36">
        <v>100</v>
      </c>
      <c r="G33" s="76">
        <v>83</v>
      </c>
      <c r="H33" s="74">
        <v>81</v>
      </c>
      <c r="I33" s="76">
        <f t="shared" si="0"/>
        <v>92</v>
      </c>
    </row>
    <row r="34" spans="1:9">
      <c r="A34" s="54" t="s">
        <v>211</v>
      </c>
      <c r="B34" s="54" t="s">
        <v>241</v>
      </c>
      <c r="C34" s="75">
        <v>100</v>
      </c>
      <c r="D34" s="36">
        <v>100</v>
      </c>
      <c r="E34" s="36">
        <v>100</v>
      </c>
      <c r="F34" s="36">
        <v>100</v>
      </c>
      <c r="G34" s="76">
        <v>89</v>
      </c>
      <c r="H34" s="74">
        <v>88</v>
      </c>
      <c r="I34" s="76">
        <f t="shared" si="0"/>
        <v>95</v>
      </c>
    </row>
    <row r="35" spans="1:9">
      <c r="A35" s="54" t="s">
        <v>211</v>
      </c>
      <c r="B35" s="54" t="s">
        <v>243</v>
      </c>
      <c r="C35" s="75">
        <v>100</v>
      </c>
      <c r="D35" s="36">
        <v>100</v>
      </c>
      <c r="E35" s="36">
        <v>100</v>
      </c>
      <c r="F35" s="36">
        <v>100</v>
      </c>
      <c r="G35" s="76">
        <v>58.8</v>
      </c>
      <c r="H35" s="74">
        <v>83</v>
      </c>
      <c r="I35" s="76">
        <f t="shared" si="0"/>
        <v>88</v>
      </c>
    </row>
    <row r="36" spans="1:9">
      <c r="A36" s="54" t="s">
        <v>211</v>
      </c>
      <c r="B36" s="54" t="s">
        <v>245</v>
      </c>
      <c r="C36" s="75">
        <v>70</v>
      </c>
      <c r="D36" s="36">
        <v>85</v>
      </c>
      <c r="E36" s="36">
        <v>100</v>
      </c>
      <c r="F36" s="36">
        <v>100</v>
      </c>
      <c r="G36" s="76">
        <v>46.9</v>
      </c>
      <c r="H36" s="74">
        <v>82</v>
      </c>
      <c r="I36" s="76">
        <f t="shared" si="0"/>
        <v>79</v>
      </c>
    </row>
    <row r="37" spans="1:9">
      <c r="A37" s="54" t="s">
        <v>211</v>
      </c>
      <c r="B37" s="54" t="s">
        <v>247</v>
      </c>
      <c r="C37" s="75">
        <v>77</v>
      </c>
      <c r="D37" s="36">
        <v>35</v>
      </c>
      <c r="E37" s="36">
        <v>100</v>
      </c>
      <c r="F37" s="36">
        <v>100</v>
      </c>
      <c r="G37" s="76">
        <v>54</v>
      </c>
      <c r="H37" s="74">
        <v>85</v>
      </c>
      <c r="I37" s="76">
        <f t="shared" si="0"/>
        <v>75</v>
      </c>
    </row>
    <row r="38" spans="1:9">
      <c r="A38" s="54" t="s">
        <v>211</v>
      </c>
      <c r="B38" s="54" t="s">
        <v>250</v>
      </c>
      <c r="C38" s="75">
        <v>99</v>
      </c>
      <c r="D38" s="36">
        <v>90</v>
      </c>
      <c r="E38" s="36">
        <v>100</v>
      </c>
      <c r="F38" s="36">
        <v>100</v>
      </c>
      <c r="G38" s="76">
        <v>65</v>
      </c>
      <c r="H38" s="74">
        <v>64</v>
      </c>
      <c r="I38" s="76">
        <f t="shared" si="0"/>
        <v>84</v>
      </c>
    </row>
    <row r="39" spans="1:9">
      <c r="A39" s="54" t="s">
        <v>211</v>
      </c>
      <c r="B39" s="54" t="s">
        <v>253</v>
      </c>
      <c r="C39" s="75">
        <v>90</v>
      </c>
      <c r="D39" s="36">
        <v>85</v>
      </c>
      <c r="E39" s="36">
        <v>100</v>
      </c>
      <c r="F39" s="36">
        <v>100</v>
      </c>
      <c r="G39" s="76">
        <v>76</v>
      </c>
      <c r="H39" s="74">
        <v>52</v>
      </c>
      <c r="I39" s="76">
        <f t="shared" si="0"/>
        <v>82</v>
      </c>
    </row>
    <row r="40" spans="1:9">
      <c r="A40" s="82" t="s">
        <v>211</v>
      </c>
      <c r="B40" s="82" t="s">
        <v>256</v>
      </c>
      <c r="C40" s="87">
        <v>100</v>
      </c>
      <c r="D40" s="84">
        <v>0</v>
      </c>
      <c r="E40" s="84">
        <v>100</v>
      </c>
      <c r="F40" s="84">
        <v>100</v>
      </c>
      <c r="G40" s="85">
        <v>41</v>
      </c>
      <c r="H40" s="86">
        <v>0</v>
      </c>
      <c r="I40" s="76">
        <f t="shared" si="0"/>
        <v>53</v>
      </c>
    </row>
    <row r="41" spans="1:9">
      <c r="A41" s="54" t="s">
        <v>211</v>
      </c>
      <c r="B41" s="54" t="s">
        <v>258</v>
      </c>
      <c r="C41" s="75">
        <v>100</v>
      </c>
      <c r="D41" s="36">
        <v>88</v>
      </c>
      <c r="E41" s="36">
        <v>100</v>
      </c>
      <c r="F41" s="36">
        <v>100</v>
      </c>
      <c r="G41" s="76">
        <v>90</v>
      </c>
      <c r="H41" s="74">
        <v>96</v>
      </c>
      <c r="I41" s="76">
        <f t="shared" si="0"/>
        <v>95</v>
      </c>
    </row>
    <row r="42" spans="1:9">
      <c r="A42" s="54" t="s">
        <v>211</v>
      </c>
      <c r="B42" s="54" t="s">
        <v>261</v>
      </c>
      <c r="C42" s="75">
        <v>89</v>
      </c>
      <c r="D42" s="36">
        <v>89</v>
      </c>
      <c r="E42" s="36">
        <v>100</v>
      </c>
      <c r="F42" s="36">
        <v>100</v>
      </c>
      <c r="G42" s="76">
        <v>37</v>
      </c>
      <c r="H42" s="74">
        <v>79</v>
      </c>
      <c r="I42" s="76">
        <f t="shared" si="0"/>
        <v>80</v>
      </c>
    </row>
    <row r="43" spans="1:9">
      <c r="A43" s="54" t="s">
        <v>211</v>
      </c>
      <c r="B43" s="54" t="s">
        <v>263</v>
      </c>
      <c r="C43" s="75">
        <v>100</v>
      </c>
      <c r="D43" s="36">
        <v>100</v>
      </c>
      <c r="E43" s="36">
        <v>100</v>
      </c>
      <c r="F43" s="36">
        <v>100</v>
      </c>
      <c r="G43" s="76">
        <v>100</v>
      </c>
      <c r="H43" s="74">
        <v>98</v>
      </c>
      <c r="I43" s="76">
        <f t="shared" si="0"/>
        <v>100</v>
      </c>
    </row>
    <row r="44" spans="1:9">
      <c r="A44" s="54" t="s">
        <v>211</v>
      </c>
      <c r="B44" s="54" t="s">
        <v>265</v>
      </c>
      <c r="C44" s="75">
        <v>100</v>
      </c>
      <c r="D44" s="36">
        <v>100</v>
      </c>
      <c r="E44" s="36">
        <v>100</v>
      </c>
      <c r="F44" s="36">
        <v>100</v>
      </c>
      <c r="G44" s="76">
        <v>91</v>
      </c>
      <c r="H44" s="74">
        <v>94</v>
      </c>
      <c r="I44" s="76">
        <f t="shared" si="0"/>
        <v>97</v>
      </c>
    </row>
    <row r="45" spans="1:9">
      <c r="A45" s="54" t="s">
        <v>211</v>
      </c>
      <c r="B45" s="54" t="s">
        <v>267</v>
      </c>
      <c r="C45" s="75">
        <v>100</v>
      </c>
      <c r="D45" s="36">
        <v>100</v>
      </c>
      <c r="E45" s="36">
        <v>100</v>
      </c>
      <c r="F45" s="36">
        <v>100</v>
      </c>
      <c r="G45" s="76">
        <v>88</v>
      </c>
      <c r="H45" s="74">
        <v>91</v>
      </c>
      <c r="I45" s="76">
        <f t="shared" si="0"/>
        <v>96</v>
      </c>
    </row>
    <row r="46" spans="1:9">
      <c r="A46" s="54" t="s">
        <v>211</v>
      </c>
      <c r="B46" s="54" t="s">
        <v>269</v>
      </c>
      <c r="C46" s="77">
        <v>87</v>
      </c>
      <c r="D46" s="36">
        <v>100</v>
      </c>
      <c r="E46" s="36">
        <v>100</v>
      </c>
      <c r="F46" s="36">
        <v>100</v>
      </c>
      <c r="G46" s="76">
        <v>80</v>
      </c>
      <c r="H46" s="74">
        <v>97</v>
      </c>
      <c r="I46" s="76">
        <f t="shared" si="0"/>
        <v>93</v>
      </c>
    </row>
    <row r="47" spans="1:9">
      <c r="A47" s="54" t="s">
        <v>211</v>
      </c>
      <c r="B47" s="54" t="s">
        <v>271</v>
      </c>
      <c r="C47" s="75">
        <v>95</v>
      </c>
      <c r="D47" s="36">
        <v>100</v>
      </c>
      <c r="E47" s="36">
        <v>100</v>
      </c>
      <c r="F47" s="36">
        <v>100</v>
      </c>
      <c r="G47" s="76">
        <v>66</v>
      </c>
      <c r="H47" s="74">
        <v>66</v>
      </c>
      <c r="I47" s="76">
        <f t="shared" si="0"/>
        <v>86</v>
      </c>
    </row>
    <row r="48" spans="1:9">
      <c r="A48" s="54" t="s">
        <v>211</v>
      </c>
      <c r="B48" s="54" t="s">
        <v>273</v>
      </c>
      <c r="C48" s="75">
        <v>100</v>
      </c>
      <c r="D48" s="36">
        <v>100</v>
      </c>
      <c r="E48" s="36">
        <v>100</v>
      </c>
      <c r="F48" s="36">
        <v>100</v>
      </c>
      <c r="G48" s="76">
        <v>90</v>
      </c>
      <c r="H48" s="74">
        <v>88</v>
      </c>
      <c r="I48" s="76">
        <f t="shared" si="0"/>
        <v>96</v>
      </c>
    </row>
    <row r="49" spans="1:9">
      <c r="A49" s="54" t="s">
        <v>211</v>
      </c>
      <c r="B49" s="54" t="s">
        <v>275</v>
      </c>
      <c r="C49" s="75">
        <v>94</v>
      </c>
      <c r="D49" s="36">
        <v>100</v>
      </c>
      <c r="E49" s="36">
        <v>100</v>
      </c>
      <c r="F49" s="36">
        <v>100</v>
      </c>
      <c r="G49" s="76">
        <v>81</v>
      </c>
      <c r="H49" s="74">
        <v>94</v>
      </c>
      <c r="I49" s="76">
        <f t="shared" si="0"/>
        <v>94</v>
      </c>
    </row>
    <row r="50" spans="1:9">
      <c r="A50" s="54" t="s">
        <v>211</v>
      </c>
      <c r="B50" s="54" t="s">
        <v>277</v>
      </c>
      <c r="C50" s="75">
        <v>99</v>
      </c>
      <c r="D50" s="36">
        <v>100</v>
      </c>
      <c r="E50" s="36">
        <v>100</v>
      </c>
      <c r="F50" s="36">
        <v>100</v>
      </c>
      <c r="G50" s="76">
        <v>100</v>
      </c>
      <c r="H50" s="74">
        <v>90</v>
      </c>
      <c r="I50" s="76">
        <f t="shared" si="0"/>
        <v>98</v>
      </c>
    </row>
    <row r="51" spans="1:9">
      <c r="A51" s="54" t="s">
        <v>211</v>
      </c>
      <c r="B51" s="54" t="s">
        <v>279</v>
      </c>
      <c r="C51" s="75">
        <v>93</v>
      </c>
      <c r="D51" s="36">
        <v>100</v>
      </c>
      <c r="E51" s="36">
        <v>100</v>
      </c>
      <c r="F51" s="36">
        <v>100</v>
      </c>
      <c r="G51" s="76">
        <v>48</v>
      </c>
      <c r="H51" s="74">
        <v>77</v>
      </c>
      <c r="I51" s="76">
        <f t="shared" si="0"/>
        <v>84</v>
      </c>
    </row>
    <row r="52" spans="1:9">
      <c r="A52" s="54" t="s">
        <v>211</v>
      </c>
      <c r="B52" s="54" t="s">
        <v>281</v>
      </c>
      <c r="C52" s="75">
        <v>97</v>
      </c>
      <c r="D52" s="36">
        <v>100</v>
      </c>
      <c r="E52" s="36">
        <v>100</v>
      </c>
      <c r="F52" s="36">
        <v>100</v>
      </c>
      <c r="G52" s="76">
        <v>69</v>
      </c>
      <c r="H52" s="74">
        <v>76</v>
      </c>
      <c r="I52" s="76">
        <f t="shared" si="0"/>
        <v>89</v>
      </c>
    </row>
    <row r="53" spans="1:9">
      <c r="A53" s="54" t="s">
        <v>211</v>
      </c>
      <c r="B53" s="54" t="s">
        <v>283</v>
      </c>
      <c r="C53" s="75">
        <v>94</v>
      </c>
      <c r="D53" s="36">
        <v>100</v>
      </c>
      <c r="E53" s="36">
        <v>100</v>
      </c>
      <c r="F53" s="36">
        <v>100</v>
      </c>
      <c r="G53" s="76">
        <v>100</v>
      </c>
      <c r="H53" s="74">
        <v>91</v>
      </c>
      <c r="I53" s="76">
        <f t="shared" si="0"/>
        <v>97</v>
      </c>
    </row>
    <row r="54" spans="1:9">
      <c r="A54" s="54" t="s">
        <v>285</v>
      </c>
      <c r="B54" s="54" t="s">
        <v>286</v>
      </c>
      <c r="C54" s="75">
        <v>100</v>
      </c>
      <c r="D54" s="36">
        <v>100</v>
      </c>
      <c r="E54" s="36">
        <v>100</v>
      </c>
      <c r="F54" s="36">
        <v>100</v>
      </c>
      <c r="G54" s="76">
        <v>81</v>
      </c>
      <c r="H54" s="74">
        <v>70</v>
      </c>
      <c r="I54" s="76">
        <f t="shared" si="0"/>
        <v>90</v>
      </c>
    </row>
    <row r="55" spans="1:9">
      <c r="A55" s="54" t="s">
        <v>285</v>
      </c>
      <c r="B55" s="54" t="s">
        <v>288</v>
      </c>
      <c r="C55" s="75">
        <v>93</v>
      </c>
      <c r="D55" s="36">
        <v>100</v>
      </c>
      <c r="E55" s="36">
        <v>100</v>
      </c>
      <c r="F55" s="36">
        <v>100</v>
      </c>
      <c r="G55" s="76">
        <v>53.9</v>
      </c>
      <c r="H55" s="74">
        <v>97</v>
      </c>
      <c r="I55" s="76">
        <f t="shared" si="0"/>
        <v>89</v>
      </c>
    </row>
    <row r="56" spans="1:9">
      <c r="A56" s="54" t="s">
        <v>285</v>
      </c>
      <c r="B56" s="54" t="s">
        <v>290</v>
      </c>
      <c r="C56" s="75">
        <v>95</v>
      </c>
      <c r="D56" s="36">
        <v>90</v>
      </c>
      <c r="E56" s="36">
        <v>100</v>
      </c>
      <c r="F56" s="36">
        <v>100</v>
      </c>
      <c r="G56" s="76">
        <v>53.199999999999996</v>
      </c>
      <c r="H56" s="74">
        <v>77</v>
      </c>
      <c r="I56" s="76">
        <f t="shared" si="0"/>
        <v>84</v>
      </c>
    </row>
    <row r="57" spans="1:9">
      <c r="A57" s="54" t="s">
        <v>285</v>
      </c>
      <c r="B57" s="54" t="s">
        <v>293</v>
      </c>
      <c r="C57" s="75">
        <v>95</v>
      </c>
      <c r="D57" s="36">
        <v>75</v>
      </c>
      <c r="E57" s="36">
        <v>100</v>
      </c>
      <c r="F57" s="36">
        <v>100</v>
      </c>
      <c r="G57" s="76">
        <v>54</v>
      </c>
      <c r="H57" s="74">
        <v>46</v>
      </c>
      <c r="I57" s="76">
        <f t="shared" si="0"/>
        <v>76</v>
      </c>
    </row>
    <row r="58" spans="1:9">
      <c r="A58" s="82" t="s">
        <v>285</v>
      </c>
      <c r="B58" s="82" t="s">
        <v>296</v>
      </c>
      <c r="C58" s="88">
        <v>79</v>
      </c>
      <c r="D58" s="84">
        <v>0</v>
      </c>
      <c r="E58" s="84">
        <v>100</v>
      </c>
      <c r="F58" s="84">
        <v>100</v>
      </c>
      <c r="G58" s="85">
        <v>21</v>
      </c>
      <c r="H58" s="86">
        <v>0</v>
      </c>
      <c r="I58" s="76">
        <f t="shared" si="0"/>
        <v>46</v>
      </c>
    </row>
    <row r="59" spans="1:9">
      <c r="A59" s="54" t="s">
        <v>285</v>
      </c>
      <c r="B59" s="54" t="s">
        <v>298</v>
      </c>
      <c r="C59" s="75">
        <v>100</v>
      </c>
      <c r="D59" s="36">
        <v>90</v>
      </c>
      <c r="E59" s="36">
        <v>100</v>
      </c>
      <c r="F59" s="36">
        <v>100</v>
      </c>
      <c r="G59" s="76">
        <v>72</v>
      </c>
      <c r="H59" s="74">
        <v>67</v>
      </c>
      <c r="I59" s="76">
        <f t="shared" si="0"/>
        <v>86</v>
      </c>
    </row>
    <row r="60" spans="1:9">
      <c r="A60" s="54" t="s">
        <v>285</v>
      </c>
      <c r="B60" s="54" t="s">
        <v>303</v>
      </c>
      <c r="C60" s="75">
        <v>100</v>
      </c>
      <c r="D60" s="36">
        <v>100</v>
      </c>
      <c r="E60" s="36">
        <v>100</v>
      </c>
      <c r="F60" s="36">
        <v>100</v>
      </c>
      <c r="G60" s="76">
        <v>90</v>
      </c>
      <c r="H60" s="74">
        <v>93</v>
      </c>
      <c r="I60" s="76">
        <f t="shared" si="0"/>
        <v>97</v>
      </c>
    </row>
    <row r="61" spans="1:9">
      <c r="A61" s="54" t="s">
        <v>285</v>
      </c>
      <c r="B61" s="54" t="s">
        <v>305</v>
      </c>
      <c r="C61" s="75">
        <v>100</v>
      </c>
      <c r="D61" s="36">
        <v>100</v>
      </c>
      <c r="E61" s="36">
        <v>100</v>
      </c>
      <c r="F61" s="36">
        <v>100</v>
      </c>
      <c r="G61" s="76">
        <v>72</v>
      </c>
      <c r="H61" s="74">
        <v>96</v>
      </c>
      <c r="I61" s="76">
        <f t="shared" si="0"/>
        <v>94</v>
      </c>
    </row>
    <row r="62" spans="1:9">
      <c r="A62" s="54" t="s">
        <v>285</v>
      </c>
      <c r="B62" s="54" t="s">
        <v>307</v>
      </c>
      <c r="C62" s="77">
        <v>74</v>
      </c>
      <c r="D62" s="36">
        <v>85</v>
      </c>
      <c r="E62" s="36">
        <v>100</v>
      </c>
      <c r="F62" s="36">
        <v>100</v>
      </c>
      <c r="G62" s="76">
        <v>67</v>
      </c>
      <c r="H62" s="74">
        <v>77</v>
      </c>
      <c r="I62" s="76">
        <f t="shared" si="0"/>
        <v>83</v>
      </c>
    </row>
    <row r="63" spans="1:9">
      <c r="A63" s="54" t="s">
        <v>285</v>
      </c>
      <c r="B63" s="54" t="s">
        <v>310</v>
      </c>
      <c r="C63" s="75">
        <v>97</v>
      </c>
      <c r="D63" s="36">
        <v>100</v>
      </c>
      <c r="E63" s="36">
        <v>100</v>
      </c>
      <c r="F63" s="36">
        <v>100</v>
      </c>
      <c r="G63" s="76">
        <v>58</v>
      </c>
      <c r="H63" s="74">
        <v>90</v>
      </c>
      <c r="I63" s="76">
        <f t="shared" si="0"/>
        <v>89</v>
      </c>
    </row>
    <row r="64" spans="1:9">
      <c r="A64" s="54" t="s">
        <v>285</v>
      </c>
      <c r="B64" s="54" t="s">
        <v>312</v>
      </c>
      <c r="C64" s="75">
        <v>100</v>
      </c>
      <c r="D64" s="36">
        <v>100</v>
      </c>
      <c r="E64" s="36">
        <v>100</v>
      </c>
      <c r="F64" s="36">
        <v>100</v>
      </c>
      <c r="G64" s="76">
        <v>80</v>
      </c>
      <c r="H64" s="74">
        <v>50</v>
      </c>
      <c r="I64" s="76">
        <f t="shared" si="0"/>
        <v>86</v>
      </c>
    </row>
    <row r="65" spans="1:9">
      <c r="A65" s="54" t="s">
        <v>285</v>
      </c>
      <c r="B65" s="54" t="s">
        <v>314</v>
      </c>
      <c r="C65" s="75">
        <v>100</v>
      </c>
      <c r="D65" s="36">
        <v>100</v>
      </c>
      <c r="E65" s="36">
        <v>100</v>
      </c>
      <c r="F65" s="36">
        <v>100</v>
      </c>
      <c r="G65" s="76">
        <v>62.3</v>
      </c>
      <c r="H65" s="74">
        <v>92</v>
      </c>
      <c r="I65" s="76">
        <f t="shared" si="0"/>
        <v>91</v>
      </c>
    </row>
    <row r="66" spans="1:9">
      <c r="A66" s="54" t="s">
        <v>285</v>
      </c>
      <c r="B66" s="54" t="s">
        <v>316</v>
      </c>
      <c r="C66" s="75">
        <v>98</v>
      </c>
      <c r="D66" s="36">
        <v>100</v>
      </c>
      <c r="E66" s="36">
        <v>100</v>
      </c>
      <c r="F66" s="36">
        <v>100</v>
      </c>
      <c r="G66" s="76">
        <v>90</v>
      </c>
      <c r="H66" s="74">
        <v>83</v>
      </c>
      <c r="I66" s="76">
        <f t="shared" si="0"/>
        <v>94</v>
      </c>
    </row>
    <row r="67" spans="1:9">
      <c r="A67" s="54" t="s">
        <v>285</v>
      </c>
      <c r="B67" s="54" t="s">
        <v>318</v>
      </c>
      <c r="C67" s="75">
        <v>100</v>
      </c>
      <c r="D67" s="36">
        <v>100</v>
      </c>
      <c r="E67" s="36">
        <v>100</v>
      </c>
      <c r="F67" s="36">
        <v>100</v>
      </c>
      <c r="G67" s="76">
        <v>70</v>
      </c>
      <c r="H67" s="74">
        <v>92</v>
      </c>
      <c r="I67" s="76">
        <f t="shared" ref="I67:I79" si="1">ROUND(C67*0.15+D67*0.15+E67*0.15+F67*0.15+G67*0.2+H67*0.2,0)</f>
        <v>92</v>
      </c>
    </row>
    <row r="68" spans="1:9">
      <c r="A68" s="54" t="s">
        <v>323</v>
      </c>
      <c r="B68" s="54" t="s">
        <v>324</v>
      </c>
      <c r="C68" s="75">
        <v>93</v>
      </c>
      <c r="D68" s="36">
        <v>95</v>
      </c>
      <c r="E68" s="36">
        <v>100</v>
      </c>
      <c r="F68" s="36">
        <v>100</v>
      </c>
      <c r="G68" s="76">
        <v>66</v>
      </c>
      <c r="H68" s="74">
        <v>73</v>
      </c>
      <c r="I68" s="76">
        <f t="shared" si="1"/>
        <v>86</v>
      </c>
    </row>
    <row r="69" spans="1:9">
      <c r="A69" s="54" t="s">
        <v>323</v>
      </c>
      <c r="B69" s="54" t="s">
        <v>327</v>
      </c>
      <c r="C69" s="75">
        <v>89</v>
      </c>
      <c r="D69" s="36">
        <v>90</v>
      </c>
      <c r="E69" s="36">
        <v>100</v>
      </c>
      <c r="F69" s="36">
        <v>100</v>
      </c>
      <c r="G69" s="76">
        <v>86</v>
      </c>
      <c r="H69" s="74">
        <v>53</v>
      </c>
      <c r="I69" s="76">
        <f t="shared" si="1"/>
        <v>85</v>
      </c>
    </row>
    <row r="70" spans="1:9" s="36" customFormat="1">
      <c r="A70" s="54" t="s">
        <v>323</v>
      </c>
      <c r="B70" s="54" t="s">
        <v>330</v>
      </c>
      <c r="C70" s="75">
        <v>60</v>
      </c>
      <c r="D70" s="36">
        <v>90</v>
      </c>
      <c r="E70" s="36">
        <v>100</v>
      </c>
      <c r="F70" s="36">
        <v>100</v>
      </c>
      <c r="G70" s="76">
        <v>77</v>
      </c>
      <c r="H70" s="74">
        <v>50</v>
      </c>
      <c r="I70" s="76">
        <f t="shared" si="1"/>
        <v>78</v>
      </c>
    </row>
    <row r="71" spans="1:9">
      <c r="A71" s="54" t="s">
        <v>323</v>
      </c>
      <c r="B71" s="54" t="s">
        <v>332</v>
      </c>
      <c r="C71" s="75">
        <v>89</v>
      </c>
      <c r="D71" s="36">
        <v>90</v>
      </c>
      <c r="E71" s="36">
        <v>100</v>
      </c>
      <c r="F71" s="36">
        <v>100</v>
      </c>
      <c r="G71" s="76">
        <v>78</v>
      </c>
      <c r="H71" s="74">
        <v>51</v>
      </c>
      <c r="I71" s="76">
        <f t="shared" si="1"/>
        <v>83</v>
      </c>
    </row>
    <row r="72" spans="1:9">
      <c r="A72" s="54" t="s">
        <v>335</v>
      </c>
      <c r="B72" s="54" t="s">
        <v>336</v>
      </c>
      <c r="C72" s="75">
        <v>85</v>
      </c>
      <c r="D72" s="36">
        <v>40</v>
      </c>
      <c r="E72" s="36">
        <v>100</v>
      </c>
      <c r="F72" s="36">
        <v>100</v>
      </c>
      <c r="G72" s="76">
        <v>88</v>
      </c>
      <c r="H72" s="74">
        <v>53</v>
      </c>
      <c r="I72" s="76">
        <f t="shared" si="1"/>
        <v>77</v>
      </c>
    </row>
    <row r="73" spans="1:9">
      <c r="A73" s="54" t="s">
        <v>335</v>
      </c>
      <c r="B73" s="54" t="s">
        <v>339</v>
      </c>
      <c r="C73" s="75">
        <v>95</v>
      </c>
      <c r="D73" s="36">
        <v>85</v>
      </c>
      <c r="E73" s="36">
        <v>100</v>
      </c>
      <c r="F73" s="36">
        <v>100</v>
      </c>
      <c r="G73" s="76">
        <v>78</v>
      </c>
      <c r="H73" s="74">
        <v>66</v>
      </c>
      <c r="I73" s="76">
        <f t="shared" si="1"/>
        <v>86</v>
      </c>
    </row>
    <row r="74" spans="1:9">
      <c r="A74" s="54" t="s">
        <v>335</v>
      </c>
      <c r="B74" s="54" t="s">
        <v>342</v>
      </c>
      <c r="C74" s="75">
        <v>89</v>
      </c>
      <c r="D74" s="36">
        <v>100</v>
      </c>
      <c r="E74" s="36">
        <v>100</v>
      </c>
      <c r="F74" s="36">
        <v>100</v>
      </c>
      <c r="G74" s="76">
        <v>84</v>
      </c>
      <c r="H74" s="74">
        <v>70</v>
      </c>
      <c r="I74" s="76">
        <f t="shared" si="1"/>
        <v>89</v>
      </c>
    </row>
    <row r="75" spans="1:9">
      <c r="A75" s="54" t="s">
        <v>335</v>
      </c>
      <c r="B75" s="54" t="s">
        <v>344</v>
      </c>
      <c r="C75" s="75">
        <v>100</v>
      </c>
      <c r="D75" s="36">
        <v>100</v>
      </c>
      <c r="E75" s="36">
        <v>100</v>
      </c>
      <c r="F75" s="36">
        <v>100</v>
      </c>
      <c r="G75" s="76">
        <v>65</v>
      </c>
      <c r="H75" s="74">
        <v>40</v>
      </c>
      <c r="I75" s="76">
        <f t="shared" si="1"/>
        <v>81</v>
      </c>
    </row>
    <row r="76" spans="1:9">
      <c r="A76" s="54" t="s">
        <v>335</v>
      </c>
      <c r="B76" s="54" t="s">
        <v>346</v>
      </c>
      <c r="C76" s="75">
        <v>100</v>
      </c>
      <c r="D76" s="36">
        <v>90</v>
      </c>
      <c r="E76" s="36">
        <v>100</v>
      </c>
      <c r="F76" s="36">
        <v>100</v>
      </c>
      <c r="G76" s="76">
        <v>66</v>
      </c>
      <c r="H76" s="74">
        <v>80</v>
      </c>
      <c r="I76" s="76">
        <f t="shared" si="1"/>
        <v>88</v>
      </c>
    </row>
    <row r="77" spans="1:9">
      <c r="A77" s="54" t="s">
        <v>335</v>
      </c>
      <c r="B77" s="54" t="s">
        <v>349</v>
      </c>
      <c r="C77" s="75">
        <v>90</v>
      </c>
      <c r="D77" s="36">
        <v>100</v>
      </c>
      <c r="E77" s="36">
        <v>100</v>
      </c>
      <c r="F77" s="36">
        <v>100</v>
      </c>
      <c r="G77" s="76">
        <v>83</v>
      </c>
      <c r="H77" s="74">
        <v>85</v>
      </c>
      <c r="I77" s="76">
        <f t="shared" si="1"/>
        <v>92</v>
      </c>
    </row>
    <row r="78" spans="1:9">
      <c r="A78" s="54" t="s">
        <v>351</v>
      </c>
      <c r="B78" s="54" t="s">
        <v>352</v>
      </c>
      <c r="C78" s="75">
        <v>100</v>
      </c>
      <c r="D78" s="36">
        <v>65</v>
      </c>
      <c r="E78" s="36">
        <v>100</v>
      </c>
      <c r="F78" s="36">
        <v>100</v>
      </c>
      <c r="G78" s="76">
        <v>65</v>
      </c>
      <c r="H78" s="74">
        <v>43</v>
      </c>
      <c r="I78" s="76">
        <f t="shared" si="1"/>
        <v>76</v>
      </c>
    </row>
    <row r="79" spans="1:9">
      <c r="A79" s="54" t="s">
        <v>355</v>
      </c>
      <c r="B79" s="54" t="s">
        <v>356</v>
      </c>
      <c r="C79" s="75">
        <v>100</v>
      </c>
      <c r="D79" s="36">
        <v>100</v>
      </c>
      <c r="E79" s="36">
        <v>100</v>
      </c>
      <c r="F79" s="36">
        <v>100</v>
      </c>
      <c r="G79" s="76">
        <v>67.199999999999989</v>
      </c>
      <c r="H79" s="74">
        <v>89</v>
      </c>
      <c r="I79" s="76">
        <f t="shared" si="1"/>
        <v>91</v>
      </c>
    </row>
    <row r="81" spans="2:9">
      <c r="B81" s="35" t="s">
        <v>676</v>
      </c>
      <c r="C81" s="35">
        <f>COUNT(C2:C26,C28,C29:C79)</f>
        <v>77</v>
      </c>
      <c r="D81" s="35">
        <f>COUNT(D2:D29,D31:D39,D41:D57,D59:D79)</f>
        <v>75</v>
      </c>
      <c r="G81" s="35">
        <f>COUNT(G2:G29,G31:G79)</f>
        <v>77</v>
      </c>
      <c r="H81" s="35">
        <f>COUNT(H2:H29,H31:H39,H41:H57,H59:H79)</f>
        <v>75</v>
      </c>
      <c r="I81" s="35">
        <f>COUNT(I2:I79)</f>
        <v>78</v>
      </c>
    </row>
    <row r="82" spans="2:9">
      <c r="B82" s="35" t="s">
        <v>677</v>
      </c>
      <c r="C82" s="62">
        <f>AVERAGE(C2:C26,C28,C29:C79)</f>
        <v>93.623376623376629</v>
      </c>
      <c r="D82" s="62">
        <f>AVERAGE(D2:D29,D31:D39,D41:D57,D59:D79)</f>
        <v>92.28</v>
      </c>
      <c r="G82" s="62">
        <f>AVERAGE(G2:G29,G31:G79)</f>
        <v>73.964935064935062</v>
      </c>
      <c r="H82" s="62">
        <f>AVERAGE(H2:H29,H31:H39,H41:H57,H59:H79)</f>
        <v>75.413333333333327</v>
      </c>
      <c r="I82" s="62">
        <f>AVERAGE(I2:I79)</f>
        <v>86.410256410256409</v>
      </c>
    </row>
  </sheetData>
  <phoneticPr fontId="4" type="noConversion"/>
  <conditionalFormatting sqref="I2:I79">
    <cfRule type="cellIs" dxfId="9" priority="1" operator="lessThan">
      <formula>70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I991"/>
  <sheetViews>
    <sheetView topLeftCell="A45" workbookViewId="0">
      <selection activeCell="C53" sqref="C53"/>
    </sheetView>
  </sheetViews>
  <sheetFormatPr defaultColWidth="11.25" defaultRowHeight="15" customHeight="1"/>
  <cols>
    <col min="1" max="1" width="7.5" style="6" customWidth="1"/>
    <col min="2" max="2" width="14.5" style="6" customWidth="1"/>
    <col min="3" max="3" width="5.5" style="6" customWidth="1"/>
    <col min="4" max="4" width="61.5" style="6" bestFit="1" customWidth="1"/>
    <col min="5" max="5" width="10.5" style="6" bestFit="1" customWidth="1"/>
    <col min="6" max="6" width="19.25" style="6" customWidth="1"/>
    <col min="7" max="7" width="12.875" style="6" bestFit="1" customWidth="1"/>
    <col min="8" max="24" width="6.75" style="6" customWidth="1"/>
    <col min="25" max="16384" width="11.25" style="6"/>
  </cols>
  <sheetData>
    <row r="1" spans="1:9" ht="16.5" customHeight="1">
      <c r="A1" s="7" t="s">
        <v>643</v>
      </c>
      <c r="B1" s="8" t="s">
        <v>642</v>
      </c>
      <c r="C1" s="7" t="s">
        <v>640</v>
      </c>
      <c r="D1" s="7" t="s">
        <v>639</v>
      </c>
      <c r="E1" s="26" t="s">
        <v>638</v>
      </c>
      <c r="F1" s="7" t="s">
        <v>637</v>
      </c>
      <c r="G1" s="89" t="s">
        <v>839</v>
      </c>
      <c r="H1" s="7"/>
      <c r="I1" s="7"/>
    </row>
    <row r="2" spans="1:9" ht="16.5" customHeight="1">
      <c r="A2" s="7" t="s">
        <v>636</v>
      </c>
      <c r="B2" s="7" t="s">
        <v>6</v>
      </c>
      <c r="C2" s="8">
        <f>總成績!C2</f>
        <v>100</v>
      </c>
      <c r="D2" s="7"/>
      <c r="E2" s="7"/>
      <c r="F2" s="7"/>
      <c r="G2" s="7">
        <f t="shared" ref="G2:G65" si="0">IF(C2&gt;E2*0.7,C2,ROUND(E2*0.7,0))</f>
        <v>100</v>
      </c>
      <c r="H2" s="7"/>
      <c r="I2" s="7"/>
    </row>
    <row r="3" spans="1:9" ht="16.5" customHeight="1">
      <c r="A3" s="7" t="s">
        <v>634</v>
      </c>
      <c r="B3" s="7" t="s">
        <v>9</v>
      </c>
      <c r="C3" s="8">
        <f>總成績!C3</f>
        <v>90</v>
      </c>
      <c r="D3" s="8" t="s">
        <v>632</v>
      </c>
      <c r="E3" s="7"/>
      <c r="F3" s="7"/>
      <c r="G3" s="7">
        <f t="shared" si="0"/>
        <v>90</v>
      </c>
      <c r="H3" s="7"/>
      <c r="I3" s="7"/>
    </row>
    <row r="4" spans="1:9" ht="16.5" customHeight="1">
      <c r="A4" s="7" t="s">
        <v>627</v>
      </c>
      <c r="B4" s="7" t="s">
        <v>12</v>
      </c>
      <c r="C4" s="8">
        <f>總成績!C4</f>
        <v>90</v>
      </c>
      <c r="D4" s="23" t="s">
        <v>630</v>
      </c>
      <c r="E4" s="7"/>
      <c r="F4" s="7"/>
      <c r="G4" s="7">
        <f t="shared" si="0"/>
        <v>90</v>
      </c>
      <c r="H4" s="7"/>
      <c r="I4" s="7"/>
    </row>
    <row r="5" spans="1:9" ht="16.5" customHeight="1">
      <c r="A5" s="7" t="s">
        <v>627</v>
      </c>
      <c r="B5" s="7" t="s">
        <v>14</v>
      </c>
      <c r="C5" s="8">
        <f>總成績!C5</f>
        <v>100</v>
      </c>
      <c r="D5" s="7"/>
      <c r="E5" s="7"/>
      <c r="F5" s="7"/>
      <c r="G5" s="7">
        <f t="shared" si="0"/>
        <v>100</v>
      </c>
      <c r="H5" s="7"/>
      <c r="I5" s="7"/>
    </row>
    <row r="6" spans="1:9" ht="16.5" customHeight="1">
      <c r="A6" s="7" t="s">
        <v>627</v>
      </c>
      <c r="B6" s="7" t="s">
        <v>16</v>
      </c>
      <c r="C6" s="8">
        <f>總成績!C6</f>
        <v>60</v>
      </c>
      <c r="D6" s="8" t="s">
        <v>625</v>
      </c>
      <c r="E6" s="7"/>
      <c r="F6" s="7"/>
      <c r="G6" s="7">
        <f t="shared" si="0"/>
        <v>60</v>
      </c>
      <c r="H6" s="7"/>
      <c r="I6" s="7"/>
    </row>
    <row r="7" spans="1:9" ht="16.5" customHeight="1">
      <c r="A7" s="33" t="s">
        <v>624</v>
      </c>
      <c r="B7" s="33" t="s">
        <v>20</v>
      </c>
      <c r="C7" s="8">
        <f>總成績!C7</f>
        <v>0</v>
      </c>
      <c r="D7" s="34" t="s">
        <v>622</v>
      </c>
      <c r="E7" s="7"/>
      <c r="F7" s="7"/>
      <c r="G7" s="7">
        <f t="shared" si="0"/>
        <v>0</v>
      </c>
      <c r="H7" s="7"/>
      <c r="I7" s="7"/>
    </row>
    <row r="8" spans="1:9" ht="16.5" customHeight="1">
      <c r="A8" s="7" t="s">
        <v>621</v>
      </c>
      <c r="B8" s="7" t="s">
        <v>24</v>
      </c>
      <c r="C8" s="8">
        <f>總成績!C8</f>
        <v>95</v>
      </c>
      <c r="D8" s="8" t="s">
        <v>619</v>
      </c>
      <c r="E8" s="7"/>
      <c r="F8" s="7"/>
      <c r="G8" s="7">
        <f t="shared" si="0"/>
        <v>95</v>
      </c>
      <c r="H8" s="7"/>
      <c r="I8" s="7"/>
    </row>
    <row r="9" spans="1:9" ht="16.5" customHeight="1">
      <c r="A9" s="7" t="s">
        <v>618</v>
      </c>
      <c r="B9" s="7" t="s">
        <v>28</v>
      </c>
      <c r="C9" s="8">
        <f>總成績!C9</f>
        <v>76</v>
      </c>
      <c r="D9" s="8" t="s">
        <v>616</v>
      </c>
      <c r="E9" s="7"/>
      <c r="F9" s="7"/>
      <c r="G9" s="7">
        <f t="shared" si="0"/>
        <v>76</v>
      </c>
      <c r="H9" s="7"/>
      <c r="I9" s="7"/>
    </row>
    <row r="10" spans="1:9" ht="16.5" customHeight="1">
      <c r="A10" s="7" t="s">
        <v>615</v>
      </c>
      <c r="B10" s="7" t="s">
        <v>31</v>
      </c>
      <c r="C10" s="8">
        <f>總成績!C10</f>
        <v>90</v>
      </c>
      <c r="D10" s="8" t="s">
        <v>613</v>
      </c>
      <c r="E10" s="7"/>
      <c r="F10" s="7"/>
      <c r="G10" s="7">
        <f t="shared" si="0"/>
        <v>90</v>
      </c>
      <c r="H10" s="7"/>
      <c r="I10" s="7"/>
    </row>
    <row r="11" spans="1:9" ht="16.5" customHeight="1">
      <c r="A11" s="7" t="s">
        <v>612</v>
      </c>
      <c r="B11" s="7" t="s">
        <v>34</v>
      </c>
      <c r="C11" s="8">
        <f>總成績!C11</f>
        <v>84</v>
      </c>
      <c r="D11" s="8" t="s">
        <v>610</v>
      </c>
      <c r="E11" s="7"/>
      <c r="F11" s="7"/>
      <c r="G11" s="7">
        <f t="shared" si="0"/>
        <v>84</v>
      </c>
      <c r="H11" s="7"/>
      <c r="I11" s="7"/>
    </row>
    <row r="12" spans="1:9" ht="16.5" customHeight="1">
      <c r="A12" s="33" t="s">
        <v>596</v>
      </c>
      <c r="B12" s="33" t="s">
        <v>39</v>
      </c>
      <c r="C12" s="8">
        <f>總成績!C12</f>
        <v>0</v>
      </c>
      <c r="D12" s="15" t="s">
        <v>606</v>
      </c>
      <c r="E12" s="7"/>
      <c r="F12" s="7"/>
      <c r="G12" s="7">
        <f t="shared" si="0"/>
        <v>0</v>
      </c>
      <c r="H12" s="7"/>
      <c r="I12" s="7"/>
    </row>
    <row r="13" spans="1:9" ht="16.5" customHeight="1">
      <c r="A13" s="7" t="s">
        <v>596</v>
      </c>
      <c r="B13" s="7" t="s">
        <v>41</v>
      </c>
      <c r="C13" s="8">
        <f>總成績!C13</f>
        <v>95</v>
      </c>
      <c r="D13" s="8" t="s">
        <v>604</v>
      </c>
      <c r="E13" s="7"/>
      <c r="F13" s="7"/>
      <c r="G13" s="7">
        <f t="shared" si="0"/>
        <v>95</v>
      </c>
      <c r="H13" s="7"/>
      <c r="I13" s="7"/>
    </row>
    <row r="14" spans="1:9" ht="16.5" customHeight="1">
      <c r="A14" s="7" t="s">
        <v>596</v>
      </c>
      <c r="B14" s="7" t="s">
        <v>43</v>
      </c>
      <c r="C14" s="8">
        <f>總成績!C14</f>
        <v>100</v>
      </c>
      <c r="D14" s="7"/>
      <c r="E14" s="7"/>
      <c r="F14" s="7"/>
      <c r="G14" s="7">
        <f t="shared" si="0"/>
        <v>100</v>
      </c>
      <c r="H14" s="7"/>
      <c r="I14" s="7"/>
    </row>
    <row r="15" spans="1:9" ht="16.5" customHeight="1">
      <c r="A15" s="33" t="s">
        <v>596</v>
      </c>
      <c r="B15" s="33" t="s">
        <v>45</v>
      </c>
      <c r="C15" s="8">
        <f>總成績!C15</f>
        <v>0</v>
      </c>
      <c r="D15" s="15" t="s">
        <v>601</v>
      </c>
      <c r="E15" s="7"/>
      <c r="F15" s="7"/>
      <c r="G15" s="7">
        <f t="shared" si="0"/>
        <v>0</v>
      </c>
      <c r="H15" s="7"/>
      <c r="I15" s="7"/>
    </row>
    <row r="16" spans="1:9" ht="16.5" customHeight="1">
      <c r="A16" s="7" t="s">
        <v>596</v>
      </c>
      <c r="B16" s="7" t="s">
        <v>47</v>
      </c>
      <c r="C16" s="8">
        <f>總成績!C16</f>
        <v>100</v>
      </c>
      <c r="D16" s="7"/>
      <c r="E16" s="7"/>
      <c r="F16" s="7"/>
      <c r="G16" s="7">
        <f t="shared" si="0"/>
        <v>100</v>
      </c>
      <c r="H16" s="7"/>
      <c r="I16" s="7"/>
    </row>
    <row r="17" spans="1:9" ht="16.5" customHeight="1">
      <c r="A17" s="7" t="s">
        <v>596</v>
      </c>
      <c r="B17" s="7" t="s">
        <v>51</v>
      </c>
      <c r="C17" s="8">
        <f>總成績!C17</f>
        <v>79</v>
      </c>
      <c r="D17" s="8" t="s">
        <v>597</v>
      </c>
      <c r="E17" s="7"/>
      <c r="F17" s="7"/>
      <c r="G17" s="7">
        <f t="shared" si="0"/>
        <v>79</v>
      </c>
      <c r="H17" s="7"/>
      <c r="I17" s="7"/>
    </row>
    <row r="18" spans="1:9" ht="16.5" customHeight="1">
      <c r="A18" s="7" t="s">
        <v>596</v>
      </c>
      <c r="B18" s="7" t="s">
        <v>54</v>
      </c>
      <c r="C18" s="8">
        <f>總成績!C18</f>
        <v>95</v>
      </c>
      <c r="D18" s="8" t="s">
        <v>594</v>
      </c>
      <c r="E18" s="7"/>
      <c r="F18" s="7"/>
      <c r="G18" s="7">
        <f t="shared" si="0"/>
        <v>95</v>
      </c>
      <c r="H18" s="7"/>
      <c r="I18" s="7"/>
    </row>
    <row r="19" spans="1:9" ht="16.5" customHeight="1">
      <c r="A19" s="7" t="s">
        <v>592</v>
      </c>
      <c r="B19" s="7" t="s">
        <v>59</v>
      </c>
      <c r="C19" s="8">
        <f>總成績!C19</f>
        <v>85</v>
      </c>
      <c r="D19" s="8" t="s">
        <v>590</v>
      </c>
      <c r="E19" s="7"/>
      <c r="F19" s="7"/>
      <c r="G19" s="7">
        <f t="shared" si="0"/>
        <v>85</v>
      </c>
      <c r="H19" s="7"/>
      <c r="I19" s="7"/>
    </row>
    <row r="20" spans="1:9" ht="16.5" customHeight="1">
      <c r="A20" s="7" t="s">
        <v>589</v>
      </c>
      <c r="B20" s="7" t="s">
        <v>62</v>
      </c>
      <c r="C20" s="8">
        <f>總成績!C20</f>
        <v>100</v>
      </c>
      <c r="D20" s="7"/>
      <c r="E20" s="7"/>
      <c r="F20" s="7"/>
      <c r="G20" s="7">
        <f t="shared" si="0"/>
        <v>100</v>
      </c>
      <c r="H20" s="7"/>
      <c r="I20" s="7"/>
    </row>
    <row r="21" spans="1:9" ht="16.5" customHeight="1">
      <c r="A21" s="7" t="s">
        <v>585</v>
      </c>
      <c r="B21" s="7" t="s">
        <v>66</v>
      </c>
      <c r="C21" s="8">
        <f>總成績!C21</f>
        <v>94</v>
      </c>
      <c r="D21" s="8" t="s">
        <v>586</v>
      </c>
      <c r="E21" s="7"/>
      <c r="F21" s="7"/>
      <c r="G21" s="7">
        <f t="shared" si="0"/>
        <v>94</v>
      </c>
      <c r="H21" s="7"/>
      <c r="I21" s="7"/>
    </row>
    <row r="22" spans="1:9" ht="16.5" customHeight="1">
      <c r="A22" s="7" t="s">
        <v>554</v>
      </c>
      <c r="B22" s="7" t="s">
        <v>72</v>
      </c>
      <c r="C22" s="8">
        <f>總成績!C22</f>
        <v>95</v>
      </c>
      <c r="D22" s="8" t="s">
        <v>582</v>
      </c>
      <c r="E22" s="7"/>
      <c r="F22" s="7"/>
      <c r="G22" s="7">
        <f t="shared" si="0"/>
        <v>95</v>
      </c>
      <c r="H22" s="7"/>
      <c r="I22" s="7"/>
    </row>
    <row r="23" spans="1:9" ht="16.5" customHeight="1">
      <c r="A23" s="7" t="s">
        <v>554</v>
      </c>
      <c r="B23" s="7" t="s">
        <v>74</v>
      </c>
      <c r="C23" s="8">
        <f>總成績!C23</f>
        <v>100</v>
      </c>
      <c r="D23" s="7"/>
      <c r="E23" s="7"/>
      <c r="F23" s="7"/>
      <c r="G23" s="7">
        <f t="shared" si="0"/>
        <v>100</v>
      </c>
      <c r="H23" s="7"/>
      <c r="I23" s="7"/>
    </row>
    <row r="24" spans="1:9" ht="16.5" customHeight="1">
      <c r="A24" s="7" t="s">
        <v>554</v>
      </c>
      <c r="B24" s="7" t="s">
        <v>76</v>
      </c>
      <c r="C24" s="8">
        <f>總成績!C24</f>
        <v>95</v>
      </c>
      <c r="D24" s="8" t="s">
        <v>360</v>
      </c>
      <c r="E24" s="7"/>
      <c r="F24" s="7"/>
      <c r="G24" s="7">
        <f t="shared" si="0"/>
        <v>95</v>
      </c>
      <c r="H24" s="7"/>
      <c r="I24" s="7"/>
    </row>
    <row r="25" spans="1:9" ht="16.5" customHeight="1">
      <c r="A25" s="7" t="s">
        <v>554</v>
      </c>
      <c r="B25" s="7" t="s">
        <v>78</v>
      </c>
      <c r="C25" s="8">
        <f>總成績!C25</f>
        <v>100</v>
      </c>
      <c r="D25" s="7"/>
      <c r="E25" s="7"/>
      <c r="F25" s="7"/>
      <c r="G25" s="7">
        <f t="shared" si="0"/>
        <v>100</v>
      </c>
      <c r="H25" s="7"/>
      <c r="I25" s="7"/>
    </row>
    <row r="26" spans="1:9" ht="16.5" customHeight="1">
      <c r="A26" s="31" t="s">
        <v>554</v>
      </c>
      <c r="B26" s="31" t="s">
        <v>80</v>
      </c>
      <c r="C26" s="8">
        <f>總成績!C26</f>
        <v>98</v>
      </c>
      <c r="D26" s="27" t="s">
        <v>577</v>
      </c>
      <c r="E26" s="7"/>
      <c r="F26" s="7"/>
      <c r="G26" s="7">
        <f t="shared" si="0"/>
        <v>98</v>
      </c>
      <c r="H26" s="7"/>
      <c r="I26" s="7"/>
    </row>
    <row r="27" spans="1:9" ht="16.5" customHeight="1">
      <c r="A27" s="7" t="s">
        <v>554</v>
      </c>
      <c r="B27" s="7" t="s">
        <v>83</v>
      </c>
      <c r="C27" s="8">
        <f>總成績!C27</f>
        <v>100</v>
      </c>
      <c r="D27" s="8"/>
      <c r="E27" s="7"/>
      <c r="F27" s="7"/>
      <c r="G27" s="7">
        <f t="shared" si="0"/>
        <v>100</v>
      </c>
      <c r="H27" s="7"/>
      <c r="I27" s="7"/>
    </row>
    <row r="28" spans="1:9" ht="31.5" customHeight="1">
      <c r="A28" s="14" t="s">
        <v>554</v>
      </c>
      <c r="B28" s="14" t="s">
        <v>86</v>
      </c>
      <c r="C28" s="8">
        <f>總成績!C28</f>
        <v>88</v>
      </c>
      <c r="D28" s="28" t="s">
        <v>574</v>
      </c>
      <c r="E28" s="7"/>
      <c r="F28" s="7"/>
      <c r="G28" s="7">
        <f t="shared" si="0"/>
        <v>88</v>
      </c>
      <c r="H28" s="7"/>
      <c r="I28" s="7"/>
    </row>
    <row r="29" spans="1:9" ht="16.5" customHeight="1">
      <c r="A29" s="7" t="s">
        <v>554</v>
      </c>
      <c r="B29" s="7" t="s">
        <v>88</v>
      </c>
      <c r="C29" s="8">
        <f>總成績!C29</f>
        <v>80</v>
      </c>
      <c r="D29" s="8" t="s">
        <v>572</v>
      </c>
      <c r="E29" s="7"/>
      <c r="F29" s="7"/>
      <c r="G29" s="7">
        <f t="shared" si="0"/>
        <v>80</v>
      </c>
      <c r="H29" s="7"/>
      <c r="I29" s="7"/>
    </row>
    <row r="30" spans="1:9" ht="16.5" customHeight="1">
      <c r="A30" s="10" t="s">
        <v>566</v>
      </c>
      <c r="B30" s="10" t="s">
        <v>90</v>
      </c>
      <c r="C30" s="8">
        <f>總成績!C30</f>
        <v>0</v>
      </c>
      <c r="D30" s="8" t="s">
        <v>570</v>
      </c>
      <c r="E30" s="7"/>
      <c r="F30" s="7"/>
      <c r="G30" s="7">
        <f t="shared" si="0"/>
        <v>0</v>
      </c>
      <c r="H30" s="7"/>
      <c r="I30" s="7"/>
    </row>
    <row r="31" spans="1:9" ht="16.5" customHeight="1">
      <c r="A31" s="17" t="s">
        <v>554</v>
      </c>
      <c r="B31" s="17" t="s">
        <v>93</v>
      </c>
      <c r="C31" s="8">
        <f>總成績!C31</f>
        <v>100</v>
      </c>
      <c r="D31" s="27"/>
      <c r="E31" s="7"/>
      <c r="F31" s="7"/>
      <c r="G31" s="7">
        <f t="shared" si="0"/>
        <v>100</v>
      </c>
      <c r="H31" s="7"/>
      <c r="I31" s="7"/>
    </row>
    <row r="32" spans="1:9" ht="16.5" customHeight="1">
      <c r="A32" s="7" t="s">
        <v>554</v>
      </c>
      <c r="B32" s="7" t="s">
        <v>96</v>
      </c>
      <c r="C32" s="8">
        <f>總成績!C32</f>
        <v>92</v>
      </c>
      <c r="D32" s="8" t="s">
        <v>361</v>
      </c>
      <c r="E32" s="7"/>
      <c r="F32" s="7"/>
      <c r="G32" s="7">
        <f t="shared" si="0"/>
        <v>92</v>
      </c>
      <c r="H32" s="7"/>
      <c r="I32" s="7"/>
    </row>
    <row r="33" spans="1:9" ht="16.5" customHeight="1">
      <c r="A33" s="7" t="s">
        <v>554</v>
      </c>
      <c r="B33" s="7" t="s">
        <v>99</v>
      </c>
      <c r="C33" s="8">
        <f>總成績!C33</f>
        <v>100</v>
      </c>
      <c r="D33" s="26"/>
      <c r="E33" s="7"/>
      <c r="F33" s="7"/>
      <c r="G33" s="7">
        <f t="shared" si="0"/>
        <v>100</v>
      </c>
      <c r="H33" s="7"/>
      <c r="I33" s="7"/>
    </row>
    <row r="34" spans="1:9" ht="16.5" customHeight="1">
      <c r="A34" s="10" t="s">
        <v>566</v>
      </c>
      <c r="B34" s="10" t="s">
        <v>101</v>
      </c>
      <c r="C34" s="8">
        <f>總成績!C34</f>
        <v>0</v>
      </c>
      <c r="D34" s="25" t="s">
        <v>564</v>
      </c>
      <c r="E34" s="7"/>
      <c r="F34" s="7"/>
      <c r="G34" s="7">
        <f t="shared" si="0"/>
        <v>0</v>
      </c>
      <c r="H34" s="7"/>
      <c r="I34" s="7"/>
    </row>
    <row r="35" spans="1:9" ht="16.5" customHeight="1">
      <c r="A35" s="7" t="s">
        <v>554</v>
      </c>
      <c r="B35" s="7" t="s">
        <v>106</v>
      </c>
      <c r="C35" s="8">
        <f>總成績!C35</f>
        <v>95</v>
      </c>
      <c r="D35" s="7" t="s">
        <v>362</v>
      </c>
      <c r="E35" s="7"/>
      <c r="F35" s="7"/>
      <c r="G35" s="7">
        <f t="shared" si="0"/>
        <v>95</v>
      </c>
      <c r="H35" s="7"/>
      <c r="I35" s="7"/>
    </row>
    <row r="36" spans="1:9" ht="16.5" customHeight="1">
      <c r="A36" s="7" t="s">
        <v>554</v>
      </c>
      <c r="B36" s="7" t="s">
        <v>108</v>
      </c>
      <c r="C36" s="8">
        <f>總成績!C36</f>
        <v>100</v>
      </c>
      <c r="D36" s="7"/>
      <c r="E36" s="7"/>
      <c r="F36" s="7"/>
      <c r="G36" s="7">
        <f t="shared" si="0"/>
        <v>100</v>
      </c>
      <c r="H36" s="7"/>
      <c r="I36" s="7"/>
    </row>
    <row r="37" spans="1:9" ht="16.5" customHeight="1">
      <c r="A37" s="7" t="s">
        <v>554</v>
      </c>
      <c r="B37" s="7" t="s">
        <v>110</v>
      </c>
      <c r="C37" s="8">
        <f>總成績!C37</f>
        <v>90</v>
      </c>
      <c r="D37" s="7" t="s">
        <v>559</v>
      </c>
      <c r="E37" s="7"/>
      <c r="F37" s="7"/>
      <c r="G37" s="7">
        <f t="shared" si="0"/>
        <v>90</v>
      </c>
      <c r="H37" s="7"/>
      <c r="I37" s="7"/>
    </row>
    <row r="38" spans="1:9" ht="16.5" customHeight="1">
      <c r="A38" s="7" t="s">
        <v>554</v>
      </c>
      <c r="B38" s="7" t="s">
        <v>112</v>
      </c>
      <c r="C38" s="8">
        <f>總成績!C38</f>
        <v>99</v>
      </c>
      <c r="D38" s="7" t="s">
        <v>363</v>
      </c>
      <c r="E38" s="7"/>
      <c r="F38" s="7"/>
      <c r="G38" s="7">
        <f t="shared" si="0"/>
        <v>99</v>
      </c>
      <c r="H38" s="7"/>
      <c r="I38" s="7"/>
    </row>
    <row r="39" spans="1:9" ht="16.5" customHeight="1">
      <c r="A39" s="7" t="s">
        <v>554</v>
      </c>
      <c r="B39" s="7" t="s">
        <v>114</v>
      </c>
      <c r="C39" s="8">
        <f>總成績!C39</f>
        <v>98</v>
      </c>
      <c r="D39" s="7" t="s">
        <v>364</v>
      </c>
      <c r="E39" s="7"/>
      <c r="F39" s="7"/>
      <c r="G39" s="7">
        <f t="shared" si="0"/>
        <v>98</v>
      </c>
      <c r="H39" s="7"/>
      <c r="I39" s="7"/>
    </row>
    <row r="40" spans="1:9" ht="47.25" customHeight="1">
      <c r="A40" s="14" t="s">
        <v>554</v>
      </c>
      <c r="B40" s="14" t="s">
        <v>116</v>
      </c>
      <c r="C40" s="8">
        <f>總成績!C40</f>
        <v>86</v>
      </c>
      <c r="D40" s="24" t="s">
        <v>555</v>
      </c>
      <c r="E40" s="7"/>
      <c r="F40" s="7"/>
      <c r="G40" s="7">
        <f t="shared" si="0"/>
        <v>86</v>
      </c>
      <c r="H40" s="7"/>
      <c r="I40" s="7"/>
    </row>
    <row r="41" spans="1:9" ht="38.25" customHeight="1">
      <c r="A41" s="14" t="s">
        <v>554</v>
      </c>
      <c r="B41" s="14" t="s">
        <v>118</v>
      </c>
      <c r="C41" s="8">
        <f>總成績!C41</f>
        <v>76</v>
      </c>
      <c r="D41" s="20" t="s">
        <v>365</v>
      </c>
      <c r="E41" s="23"/>
      <c r="F41" s="7"/>
      <c r="G41" s="7">
        <f t="shared" si="0"/>
        <v>76</v>
      </c>
      <c r="H41" s="7"/>
      <c r="I41" s="7"/>
    </row>
    <row r="42" spans="1:9" ht="48.75" customHeight="1">
      <c r="A42" s="14" t="s">
        <v>541</v>
      </c>
      <c r="B42" s="14" t="s">
        <v>122</v>
      </c>
      <c r="C42" s="8">
        <f>總成績!C42</f>
        <v>92</v>
      </c>
      <c r="D42" s="20" t="s">
        <v>551</v>
      </c>
      <c r="E42" s="7"/>
      <c r="F42" s="7"/>
      <c r="G42" s="7">
        <f t="shared" si="0"/>
        <v>92</v>
      </c>
      <c r="H42" s="7"/>
      <c r="I42" s="7"/>
    </row>
    <row r="43" spans="1:9" ht="16.5" customHeight="1">
      <c r="A43" s="7" t="s">
        <v>541</v>
      </c>
      <c r="B43" s="7" t="s">
        <v>126</v>
      </c>
      <c r="C43" s="8">
        <f>總成績!C43</f>
        <v>90</v>
      </c>
      <c r="D43" s="7" t="s">
        <v>366</v>
      </c>
      <c r="E43" s="7"/>
      <c r="F43" s="7"/>
      <c r="G43" s="7">
        <f t="shared" si="0"/>
        <v>90</v>
      </c>
      <c r="H43" s="7"/>
      <c r="I43" s="7"/>
    </row>
    <row r="44" spans="1:9" ht="16.5" customHeight="1">
      <c r="A44" s="7" t="s">
        <v>541</v>
      </c>
      <c r="B44" s="7" t="s">
        <v>128</v>
      </c>
      <c r="C44" s="8">
        <f>總成績!C44</f>
        <v>100</v>
      </c>
      <c r="D44" s="7"/>
      <c r="E44" s="7"/>
      <c r="F44" s="7"/>
      <c r="G44" s="7">
        <f t="shared" si="0"/>
        <v>100</v>
      </c>
      <c r="H44" s="7"/>
      <c r="I44" s="7"/>
    </row>
    <row r="45" spans="1:9" ht="16.5" customHeight="1">
      <c r="A45" s="7" t="s">
        <v>541</v>
      </c>
      <c r="B45" s="7" t="s">
        <v>132</v>
      </c>
      <c r="C45" s="8">
        <f>總成績!C45</f>
        <v>95</v>
      </c>
      <c r="D45" s="8" t="s">
        <v>544</v>
      </c>
      <c r="E45" s="7"/>
      <c r="F45" s="7"/>
      <c r="G45" s="7">
        <f t="shared" si="0"/>
        <v>95</v>
      </c>
      <c r="H45" s="7"/>
      <c r="I45" s="7"/>
    </row>
    <row r="46" spans="1:9" ht="16.5" customHeight="1">
      <c r="A46" s="7" t="s">
        <v>541</v>
      </c>
      <c r="B46" s="7" t="s">
        <v>134</v>
      </c>
      <c r="C46" s="8">
        <f>總成績!C46</f>
        <v>95</v>
      </c>
      <c r="D46" s="8" t="s">
        <v>544</v>
      </c>
      <c r="E46" s="7"/>
      <c r="F46" s="7"/>
      <c r="G46" s="7">
        <f t="shared" si="0"/>
        <v>95</v>
      </c>
      <c r="H46" s="7"/>
      <c r="I46" s="7"/>
    </row>
    <row r="47" spans="1:9" ht="16.5" customHeight="1">
      <c r="A47" s="7" t="s">
        <v>541</v>
      </c>
      <c r="B47" s="7" t="s">
        <v>136</v>
      </c>
      <c r="C47" s="8">
        <f>總成績!C47</f>
        <v>75</v>
      </c>
      <c r="D47" s="8" t="s">
        <v>542</v>
      </c>
      <c r="E47" s="7"/>
      <c r="F47" s="7"/>
      <c r="G47" s="7">
        <f t="shared" si="0"/>
        <v>75</v>
      </c>
      <c r="H47" s="7"/>
      <c r="I47" s="7"/>
    </row>
    <row r="48" spans="1:9" ht="16.5" customHeight="1">
      <c r="A48" s="7" t="s">
        <v>541</v>
      </c>
      <c r="B48" s="7" t="s">
        <v>139</v>
      </c>
      <c r="C48" s="8">
        <f>總成績!C48</f>
        <v>97</v>
      </c>
      <c r="D48" s="8" t="s">
        <v>539</v>
      </c>
      <c r="E48" s="7"/>
      <c r="F48" s="7"/>
      <c r="G48" s="7">
        <f t="shared" si="0"/>
        <v>97</v>
      </c>
      <c r="H48" s="7"/>
      <c r="I48" s="7"/>
    </row>
    <row r="49" spans="1:9" ht="16.5" customHeight="1">
      <c r="A49" s="10" t="s">
        <v>536</v>
      </c>
      <c r="B49" s="10" t="s">
        <v>141</v>
      </c>
      <c r="C49" s="8">
        <f>總成績!C49</f>
        <v>85</v>
      </c>
      <c r="D49" s="8" t="s">
        <v>537</v>
      </c>
      <c r="E49" s="7"/>
      <c r="F49" s="7"/>
      <c r="G49" s="7">
        <f t="shared" si="0"/>
        <v>85</v>
      </c>
      <c r="H49" s="7"/>
      <c r="I49" s="7"/>
    </row>
    <row r="50" spans="1:9" ht="16.5" customHeight="1">
      <c r="A50" s="10" t="s">
        <v>536</v>
      </c>
      <c r="B50" s="10" t="s">
        <v>144</v>
      </c>
      <c r="C50" s="8">
        <f>總成績!C50</f>
        <v>5</v>
      </c>
      <c r="D50" s="8" t="s">
        <v>534</v>
      </c>
      <c r="E50" s="7"/>
      <c r="F50" s="7"/>
      <c r="G50" s="7">
        <f t="shared" si="0"/>
        <v>5</v>
      </c>
      <c r="H50" s="7"/>
      <c r="I50" s="7"/>
    </row>
    <row r="51" spans="1:9" ht="35.25" customHeight="1">
      <c r="A51" s="22" t="s">
        <v>531</v>
      </c>
      <c r="B51" s="22" t="s">
        <v>147</v>
      </c>
      <c r="C51" s="8">
        <f>總成績!C51</f>
        <v>70</v>
      </c>
      <c r="D51" s="12" t="s">
        <v>532</v>
      </c>
      <c r="E51" s="7"/>
      <c r="F51" s="7"/>
      <c r="G51" s="7">
        <f t="shared" si="0"/>
        <v>70</v>
      </c>
      <c r="H51" s="7"/>
      <c r="I51" s="7"/>
    </row>
    <row r="52" spans="1:9" ht="33" customHeight="1">
      <c r="A52" s="22" t="s">
        <v>531</v>
      </c>
      <c r="B52" s="22" t="s">
        <v>150</v>
      </c>
      <c r="C52" s="8">
        <v>50</v>
      </c>
      <c r="D52" s="13" t="s">
        <v>529</v>
      </c>
      <c r="E52" s="14">
        <v>75</v>
      </c>
      <c r="F52" s="20" t="s">
        <v>528</v>
      </c>
      <c r="G52" s="7">
        <f>IF(C52&gt;E52*0.7,C52,ROUND(E52*0.7,0))</f>
        <v>53</v>
      </c>
      <c r="H52" s="7"/>
      <c r="I52" s="7"/>
    </row>
    <row r="53" spans="1:9" ht="16.5" customHeight="1">
      <c r="A53" s="10" t="s">
        <v>526</v>
      </c>
      <c r="B53" s="10" t="s">
        <v>153</v>
      </c>
      <c r="C53" s="8">
        <f>總成績!C53</f>
        <v>100</v>
      </c>
      <c r="D53" s="7"/>
      <c r="E53" s="7"/>
      <c r="F53" s="7"/>
      <c r="G53" s="7">
        <f t="shared" si="0"/>
        <v>100</v>
      </c>
      <c r="H53" s="7"/>
      <c r="I53" s="7"/>
    </row>
    <row r="54" spans="1:9" ht="16.5" customHeight="1">
      <c r="A54" s="10" t="s">
        <v>526</v>
      </c>
      <c r="B54" s="10" t="s">
        <v>155</v>
      </c>
      <c r="C54" s="8">
        <f>總成績!C54</f>
        <v>99</v>
      </c>
      <c r="D54" s="8" t="s">
        <v>524</v>
      </c>
      <c r="E54" s="7"/>
      <c r="F54" s="7"/>
      <c r="G54" s="7">
        <f t="shared" si="0"/>
        <v>99</v>
      </c>
      <c r="H54" s="7"/>
      <c r="I54" s="7"/>
    </row>
    <row r="55" spans="1:9" ht="16.5" customHeight="1">
      <c r="A55" s="10" t="s">
        <v>523</v>
      </c>
      <c r="B55" s="10" t="s">
        <v>158</v>
      </c>
      <c r="C55" s="8">
        <f>總成績!C55</f>
        <v>0</v>
      </c>
      <c r="D55" s="8" t="s">
        <v>521</v>
      </c>
      <c r="E55" s="7"/>
      <c r="F55" s="7"/>
      <c r="G55" s="7">
        <f t="shared" si="0"/>
        <v>0</v>
      </c>
      <c r="H55" s="7"/>
      <c r="I55" s="7"/>
    </row>
    <row r="56" spans="1:9" ht="16.5" customHeight="1">
      <c r="A56" s="10" t="s">
        <v>516</v>
      </c>
      <c r="B56" s="10" t="s">
        <v>161</v>
      </c>
      <c r="C56" s="8">
        <f>總成績!C56</f>
        <v>94</v>
      </c>
      <c r="D56" s="8" t="s">
        <v>502</v>
      </c>
      <c r="E56" s="7"/>
      <c r="F56" s="7"/>
      <c r="G56" s="7">
        <f t="shared" si="0"/>
        <v>94</v>
      </c>
      <c r="H56" s="7"/>
      <c r="I56" s="7"/>
    </row>
    <row r="57" spans="1:9" ht="16.5" customHeight="1">
      <c r="A57" s="10" t="s">
        <v>516</v>
      </c>
      <c r="B57" s="10" t="s">
        <v>163</v>
      </c>
      <c r="C57" s="8">
        <f>總成績!C57</f>
        <v>95</v>
      </c>
      <c r="D57" s="8" t="s">
        <v>518</v>
      </c>
      <c r="E57" s="7"/>
      <c r="F57" s="7"/>
      <c r="G57" s="7">
        <f t="shared" si="0"/>
        <v>95</v>
      </c>
      <c r="H57" s="7"/>
      <c r="I57" s="7"/>
    </row>
    <row r="58" spans="1:9" ht="16.5" customHeight="1">
      <c r="A58" s="10" t="s">
        <v>516</v>
      </c>
      <c r="B58" s="10" t="s">
        <v>165</v>
      </c>
      <c r="C58" s="8">
        <f>總成績!C58</f>
        <v>94</v>
      </c>
      <c r="D58" s="8" t="s">
        <v>502</v>
      </c>
      <c r="E58" s="7"/>
      <c r="F58" s="7"/>
      <c r="G58" s="7">
        <f t="shared" si="0"/>
        <v>94</v>
      </c>
      <c r="H58" s="7"/>
      <c r="I58" s="7"/>
    </row>
    <row r="59" spans="1:9" ht="16.5" customHeight="1">
      <c r="A59" s="10" t="s">
        <v>516</v>
      </c>
      <c r="B59" s="10" t="s">
        <v>167</v>
      </c>
      <c r="C59" s="8">
        <f>總成績!C59</f>
        <v>95</v>
      </c>
      <c r="D59" s="8" t="s">
        <v>424</v>
      </c>
      <c r="E59" s="7"/>
      <c r="F59" s="7"/>
      <c r="G59" s="7">
        <f t="shared" si="0"/>
        <v>95</v>
      </c>
      <c r="H59" s="7"/>
      <c r="I59" s="7"/>
    </row>
    <row r="60" spans="1:9" ht="16.5" customHeight="1">
      <c r="A60" s="10" t="s">
        <v>509</v>
      </c>
      <c r="B60" s="10" t="s">
        <v>171</v>
      </c>
      <c r="C60" s="8">
        <f>總成績!C60</f>
        <v>98</v>
      </c>
      <c r="D60" s="8" t="s">
        <v>513</v>
      </c>
      <c r="E60" s="7"/>
      <c r="F60" s="7"/>
      <c r="G60" s="7">
        <f t="shared" si="0"/>
        <v>98</v>
      </c>
      <c r="H60" s="7"/>
      <c r="I60" s="7"/>
    </row>
    <row r="61" spans="1:9" ht="16.5" customHeight="1">
      <c r="A61" s="10" t="s">
        <v>509</v>
      </c>
      <c r="B61" s="10" t="s">
        <v>174</v>
      </c>
      <c r="C61" s="8">
        <f>總成績!C61</f>
        <v>100</v>
      </c>
      <c r="D61" s="8"/>
      <c r="E61" s="7"/>
      <c r="F61" s="7"/>
      <c r="G61" s="7">
        <f t="shared" si="0"/>
        <v>100</v>
      </c>
      <c r="H61" s="7"/>
      <c r="I61" s="7"/>
    </row>
    <row r="62" spans="1:9" ht="16.5" customHeight="1">
      <c r="A62" s="10" t="s">
        <v>509</v>
      </c>
      <c r="B62" s="10" t="s">
        <v>176</v>
      </c>
      <c r="C62" s="8">
        <f>總成績!C62</f>
        <v>90</v>
      </c>
      <c r="D62" s="8" t="s">
        <v>510</v>
      </c>
      <c r="E62" s="7"/>
      <c r="F62" s="7"/>
      <c r="G62" s="7">
        <f t="shared" si="0"/>
        <v>90</v>
      </c>
      <c r="H62" s="7"/>
      <c r="I62" s="7"/>
    </row>
    <row r="63" spans="1:9" ht="16.5" customHeight="1">
      <c r="A63" s="10" t="s">
        <v>509</v>
      </c>
      <c r="B63" s="10" t="s">
        <v>178</v>
      </c>
      <c r="C63" s="8">
        <f>總成績!C63</f>
        <v>100</v>
      </c>
      <c r="D63" s="7"/>
      <c r="E63" s="7"/>
      <c r="F63" s="7"/>
      <c r="G63" s="7">
        <f t="shared" si="0"/>
        <v>100</v>
      </c>
      <c r="H63" s="7"/>
      <c r="I63" s="7"/>
    </row>
    <row r="64" spans="1:9" ht="16.5" customHeight="1">
      <c r="A64" s="10" t="s">
        <v>504</v>
      </c>
      <c r="B64" s="10" t="s">
        <v>182</v>
      </c>
      <c r="C64" s="8">
        <f>總成績!C64</f>
        <v>95</v>
      </c>
      <c r="D64" s="8" t="s">
        <v>506</v>
      </c>
      <c r="E64" s="7"/>
      <c r="F64" s="7"/>
      <c r="G64" s="7">
        <f t="shared" si="0"/>
        <v>95</v>
      </c>
      <c r="H64" s="7"/>
      <c r="I64" s="7"/>
    </row>
    <row r="65" spans="1:9" ht="16.5" customHeight="1">
      <c r="A65" s="10" t="s">
        <v>504</v>
      </c>
      <c r="B65" s="10" t="s">
        <v>184</v>
      </c>
      <c r="C65" s="8">
        <f>總成績!C65</f>
        <v>95</v>
      </c>
      <c r="D65" s="8" t="s">
        <v>424</v>
      </c>
      <c r="E65" s="7"/>
      <c r="F65" s="7"/>
      <c r="G65" s="7">
        <f t="shared" si="0"/>
        <v>95</v>
      </c>
      <c r="H65" s="7"/>
      <c r="I65" s="7"/>
    </row>
    <row r="66" spans="1:9" ht="16.5" customHeight="1">
      <c r="A66" s="10" t="s">
        <v>504</v>
      </c>
      <c r="B66" s="10" t="s">
        <v>187</v>
      </c>
      <c r="C66" s="8">
        <f>總成績!C66</f>
        <v>94</v>
      </c>
      <c r="D66" s="8" t="s">
        <v>502</v>
      </c>
      <c r="E66" s="7"/>
      <c r="F66" s="7"/>
      <c r="G66" s="7">
        <f t="shared" ref="G66:G129" si="1">IF(C66&gt;E66*0.7,C66,ROUND(E66*0.7,0))</f>
        <v>94</v>
      </c>
      <c r="H66" s="7"/>
      <c r="I66" s="7"/>
    </row>
    <row r="67" spans="1:9" ht="16.5" customHeight="1">
      <c r="A67" s="10" t="s">
        <v>497</v>
      </c>
      <c r="B67" s="10" t="s">
        <v>191</v>
      </c>
      <c r="C67" s="8">
        <f>總成績!C67</f>
        <v>97</v>
      </c>
      <c r="D67" s="8" t="s">
        <v>500</v>
      </c>
      <c r="E67" s="7"/>
      <c r="F67" s="7"/>
      <c r="G67" s="7">
        <f t="shared" si="1"/>
        <v>97</v>
      </c>
      <c r="H67" s="7"/>
      <c r="I67" s="7"/>
    </row>
    <row r="68" spans="1:9" ht="16.5" customHeight="1">
      <c r="A68" s="10" t="s">
        <v>497</v>
      </c>
      <c r="B68" s="10" t="s">
        <v>193</v>
      </c>
      <c r="C68" s="8">
        <f>總成績!C68</f>
        <v>97</v>
      </c>
      <c r="D68" s="8" t="s">
        <v>498</v>
      </c>
      <c r="E68" s="7"/>
      <c r="F68" s="7"/>
      <c r="G68" s="7">
        <f t="shared" si="1"/>
        <v>97</v>
      </c>
      <c r="H68" s="7"/>
      <c r="I68" s="7"/>
    </row>
    <row r="69" spans="1:9" ht="16.5" customHeight="1">
      <c r="A69" s="10" t="s">
        <v>497</v>
      </c>
      <c r="B69" s="10" t="s">
        <v>195</v>
      </c>
      <c r="C69" s="8">
        <f>總成績!C69</f>
        <v>95</v>
      </c>
      <c r="D69" s="8" t="s">
        <v>424</v>
      </c>
      <c r="E69" s="7"/>
      <c r="F69" s="7"/>
      <c r="G69" s="7">
        <f t="shared" si="1"/>
        <v>95</v>
      </c>
      <c r="H69" s="7"/>
      <c r="I69" s="7"/>
    </row>
    <row r="70" spans="1:9" ht="16.5" customHeight="1">
      <c r="A70" s="10" t="s">
        <v>487</v>
      </c>
      <c r="B70" s="10" t="s">
        <v>199</v>
      </c>
      <c r="C70" s="8">
        <f>總成績!C70</f>
        <v>89</v>
      </c>
      <c r="D70" s="8" t="s">
        <v>494</v>
      </c>
      <c r="E70" s="7"/>
      <c r="F70" s="7"/>
      <c r="G70" s="7">
        <f t="shared" si="1"/>
        <v>89</v>
      </c>
      <c r="H70" s="7"/>
      <c r="I70" s="7"/>
    </row>
    <row r="71" spans="1:9" ht="16.5" customHeight="1">
      <c r="A71" s="10" t="s">
        <v>487</v>
      </c>
      <c r="B71" s="10" t="s">
        <v>201</v>
      </c>
      <c r="C71" s="8">
        <f>總成績!C71</f>
        <v>99</v>
      </c>
      <c r="D71" s="8" t="s">
        <v>492</v>
      </c>
      <c r="E71" s="7"/>
      <c r="F71" s="7"/>
      <c r="G71" s="7">
        <f t="shared" si="1"/>
        <v>99</v>
      </c>
      <c r="H71" s="7"/>
      <c r="I71" s="7"/>
    </row>
    <row r="72" spans="1:9" ht="16.5" customHeight="1">
      <c r="A72" s="10" t="s">
        <v>487</v>
      </c>
      <c r="B72" s="10" t="s">
        <v>203</v>
      </c>
      <c r="C72" s="8">
        <f>總成績!C72</f>
        <v>74</v>
      </c>
      <c r="D72" s="8" t="s">
        <v>490</v>
      </c>
      <c r="E72" s="7"/>
      <c r="F72" s="7"/>
      <c r="G72" s="7">
        <f t="shared" si="1"/>
        <v>74</v>
      </c>
      <c r="H72" s="7"/>
      <c r="I72" s="7"/>
    </row>
    <row r="73" spans="1:9" ht="16.5" customHeight="1">
      <c r="A73" s="10" t="s">
        <v>487</v>
      </c>
      <c r="B73" s="10" t="s">
        <v>206</v>
      </c>
      <c r="C73" s="8">
        <f>總成績!C73</f>
        <v>89</v>
      </c>
      <c r="D73" s="8" t="s">
        <v>488</v>
      </c>
      <c r="E73" s="7"/>
      <c r="F73" s="7"/>
      <c r="G73" s="7">
        <f t="shared" si="1"/>
        <v>89</v>
      </c>
      <c r="H73" s="7"/>
      <c r="I73" s="7"/>
    </row>
    <row r="74" spans="1:9" ht="16.5" customHeight="1">
      <c r="A74" s="10" t="s">
        <v>487</v>
      </c>
      <c r="B74" s="10" t="s">
        <v>209</v>
      </c>
      <c r="C74" s="8">
        <f>總成績!C74</f>
        <v>99</v>
      </c>
      <c r="D74" s="8" t="s">
        <v>485</v>
      </c>
      <c r="E74" s="7"/>
      <c r="F74" s="7"/>
      <c r="G74" s="7">
        <f t="shared" si="1"/>
        <v>99</v>
      </c>
      <c r="H74" s="7"/>
      <c r="I74" s="7"/>
    </row>
    <row r="75" spans="1:9" ht="16.5" customHeight="1">
      <c r="A75" s="10" t="s">
        <v>456</v>
      </c>
      <c r="B75" s="10" t="s">
        <v>212</v>
      </c>
      <c r="C75" s="8">
        <f>總成績!C75</f>
        <v>100</v>
      </c>
      <c r="D75" s="7"/>
      <c r="E75" s="7"/>
      <c r="F75" s="7"/>
      <c r="G75" s="7">
        <f t="shared" si="1"/>
        <v>100</v>
      </c>
      <c r="H75" s="7"/>
      <c r="I75" s="7"/>
    </row>
    <row r="76" spans="1:9" ht="16.5" customHeight="1">
      <c r="A76" s="10" t="s">
        <v>456</v>
      </c>
      <c r="B76" s="10" t="s">
        <v>214</v>
      </c>
      <c r="C76" s="8">
        <f>總成績!C76</f>
        <v>99</v>
      </c>
      <c r="D76" s="8" t="s">
        <v>367</v>
      </c>
      <c r="E76" s="7"/>
      <c r="F76" s="7"/>
      <c r="G76" s="7">
        <f t="shared" si="1"/>
        <v>99</v>
      </c>
      <c r="H76" s="7"/>
      <c r="I76" s="7"/>
    </row>
    <row r="77" spans="1:9" ht="16.5" customHeight="1">
      <c r="A77" s="10" t="s">
        <v>456</v>
      </c>
      <c r="B77" s="10" t="s">
        <v>216</v>
      </c>
      <c r="C77" s="8">
        <f>總成績!C77</f>
        <v>99</v>
      </c>
      <c r="D77" s="8" t="s">
        <v>481</v>
      </c>
      <c r="E77" s="7"/>
      <c r="F77" s="7"/>
      <c r="G77" s="7">
        <f t="shared" si="1"/>
        <v>99</v>
      </c>
      <c r="H77" s="7"/>
      <c r="I77" s="7"/>
    </row>
    <row r="78" spans="1:9" ht="16.5" customHeight="1">
      <c r="A78" s="10" t="s">
        <v>456</v>
      </c>
      <c r="B78" s="10" t="s">
        <v>218</v>
      </c>
      <c r="C78" s="8">
        <f>總成績!C78</f>
        <v>100</v>
      </c>
      <c r="D78" s="7"/>
      <c r="E78" s="7"/>
      <c r="F78" s="7"/>
      <c r="G78" s="7">
        <f t="shared" si="1"/>
        <v>100</v>
      </c>
      <c r="H78" s="7"/>
      <c r="I78" s="7"/>
    </row>
    <row r="79" spans="1:9" ht="16.5" customHeight="1">
      <c r="A79" s="10" t="s">
        <v>456</v>
      </c>
      <c r="B79" s="10" t="s">
        <v>220</v>
      </c>
      <c r="C79" s="8">
        <f>總成績!C79</f>
        <v>90</v>
      </c>
      <c r="D79" s="8" t="s">
        <v>478</v>
      </c>
      <c r="E79" s="7"/>
      <c r="F79" s="7"/>
      <c r="G79" s="7">
        <f t="shared" si="1"/>
        <v>90</v>
      </c>
      <c r="H79" s="7"/>
      <c r="I79" s="7"/>
    </row>
    <row r="80" spans="1:9" ht="17.25" customHeight="1">
      <c r="A80" s="10" t="s">
        <v>456</v>
      </c>
      <c r="B80" s="10" t="s">
        <v>223</v>
      </c>
      <c r="C80" s="8">
        <f>總成績!C80</f>
        <v>85</v>
      </c>
      <c r="D80" s="8" t="s">
        <v>476</v>
      </c>
      <c r="E80" s="8"/>
      <c r="F80" s="7"/>
      <c r="G80" s="7">
        <f t="shared" si="1"/>
        <v>85</v>
      </c>
      <c r="H80" s="7"/>
      <c r="I80" s="7"/>
    </row>
    <row r="81" spans="1:9" ht="30.75" customHeight="1">
      <c r="A81" s="22" t="s">
        <v>456</v>
      </c>
      <c r="B81" s="22" t="s">
        <v>226</v>
      </c>
      <c r="C81" s="8">
        <v>0</v>
      </c>
      <c r="D81" s="13" t="s">
        <v>474</v>
      </c>
      <c r="E81" s="13">
        <v>91</v>
      </c>
      <c r="F81" s="20" t="s">
        <v>473</v>
      </c>
      <c r="G81" s="7">
        <f t="shared" si="1"/>
        <v>64</v>
      </c>
      <c r="H81" s="7"/>
      <c r="I81" s="7"/>
    </row>
    <row r="82" spans="1:9" ht="16.5" customHeight="1">
      <c r="A82" s="10" t="s">
        <v>456</v>
      </c>
      <c r="B82" s="10" t="s">
        <v>229</v>
      </c>
      <c r="C82" s="8">
        <f>總成績!C82</f>
        <v>91</v>
      </c>
      <c r="D82" s="8" t="s">
        <v>471</v>
      </c>
      <c r="E82" s="7"/>
      <c r="F82" s="19"/>
      <c r="G82" s="7">
        <f t="shared" si="1"/>
        <v>91</v>
      </c>
      <c r="H82" s="7"/>
      <c r="I82" s="7"/>
    </row>
    <row r="83" spans="1:9" ht="16.5" customHeight="1">
      <c r="A83" s="10" t="s">
        <v>456</v>
      </c>
      <c r="B83" s="10" t="s">
        <v>231</v>
      </c>
      <c r="C83" s="8">
        <f>總成績!C83</f>
        <v>100</v>
      </c>
      <c r="D83" s="7"/>
      <c r="E83" s="8"/>
      <c r="F83" s="7"/>
      <c r="G83" s="7">
        <f t="shared" si="1"/>
        <v>100</v>
      </c>
      <c r="H83" s="7"/>
      <c r="I83" s="7"/>
    </row>
    <row r="84" spans="1:9" ht="16.5" customHeight="1">
      <c r="A84" s="10" t="s">
        <v>456</v>
      </c>
      <c r="B84" s="10" t="s">
        <v>233</v>
      </c>
      <c r="C84" s="8">
        <f>總成績!C84</f>
        <v>70</v>
      </c>
      <c r="D84" s="8" t="s">
        <v>468</v>
      </c>
      <c r="E84" s="8"/>
      <c r="F84" s="7"/>
      <c r="G84" s="7">
        <f t="shared" si="1"/>
        <v>70</v>
      </c>
      <c r="H84" s="7"/>
      <c r="I84" s="7"/>
    </row>
    <row r="85" spans="1:9" ht="16.5" customHeight="1">
      <c r="A85" s="10" t="s">
        <v>456</v>
      </c>
      <c r="B85" s="10" t="s">
        <v>235</v>
      </c>
      <c r="C85" s="8">
        <f>總成績!C85</f>
        <v>100</v>
      </c>
      <c r="D85" s="7"/>
      <c r="E85" s="8"/>
      <c r="F85" s="7"/>
      <c r="G85" s="7">
        <f t="shared" si="1"/>
        <v>100</v>
      </c>
      <c r="H85" s="7"/>
      <c r="I85" s="7"/>
    </row>
    <row r="86" spans="1:9" ht="33" customHeight="1">
      <c r="A86" s="14" t="s">
        <v>431</v>
      </c>
      <c r="B86" s="14" t="s">
        <v>237</v>
      </c>
      <c r="C86" s="8">
        <f>總成績!C86</f>
        <v>87</v>
      </c>
      <c r="D86" s="12" t="s">
        <v>465</v>
      </c>
      <c r="E86" s="7"/>
      <c r="F86" s="7"/>
      <c r="G86" s="7">
        <f t="shared" si="1"/>
        <v>87</v>
      </c>
      <c r="H86" s="7"/>
      <c r="I86" s="7"/>
    </row>
    <row r="87" spans="1:9" ht="16.5" customHeight="1">
      <c r="A87" s="7" t="s">
        <v>431</v>
      </c>
      <c r="B87" s="7" t="s">
        <v>239</v>
      </c>
      <c r="C87" s="8">
        <f>總成績!C87</f>
        <v>94</v>
      </c>
      <c r="D87" s="8" t="s">
        <v>463</v>
      </c>
      <c r="E87" s="7"/>
      <c r="F87" s="7"/>
      <c r="G87" s="7">
        <f t="shared" si="1"/>
        <v>94</v>
      </c>
      <c r="H87" s="7"/>
      <c r="I87" s="7"/>
    </row>
    <row r="88" spans="1:9" ht="16.5" customHeight="1">
      <c r="A88" s="7" t="s">
        <v>431</v>
      </c>
      <c r="B88" s="7" t="s">
        <v>241</v>
      </c>
      <c r="C88" s="8">
        <f>總成績!C88</f>
        <v>100</v>
      </c>
      <c r="D88" s="7"/>
      <c r="E88" s="7"/>
      <c r="F88" s="7"/>
      <c r="G88" s="7">
        <f t="shared" si="1"/>
        <v>100</v>
      </c>
      <c r="H88" s="7"/>
      <c r="I88" s="7"/>
    </row>
    <row r="89" spans="1:9" ht="16.5" customHeight="1">
      <c r="A89" s="7" t="s">
        <v>431</v>
      </c>
      <c r="B89" s="7" t="s">
        <v>243</v>
      </c>
      <c r="C89" s="8">
        <f>總成績!C89</f>
        <v>100</v>
      </c>
      <c r="D89" s="7"/>
      <c r="E89" s="7"/>
      <c r="F89" s="7"/>
      <c r="G89" s="7">
        <f t="shared" si="1"/>
        <v>100</v>
      </c>
      <c r="H89" s="7"/>
      <c r="I89" s="7"/>
    </row>
    <row r="90" spans="1:9" ht="16.5" customHeight="1">
      <c r="A90" s="17" t="s">
        <v>431</v>
      </c>
      <c r="B90" s="16" t="s">
        <v>245</v>
      </c>
      <c r="C90" s="8">
        <f>總成績!C90</f>
        <v>70</v>
      </c>
      <c r="D90" s="15" t="s">
        <v>459</v>
      </c>
      <c r="E90" s="7"/>
      <c r="F90" s="7"/>
      <c r="G90" s="7">
        <f t="shared" si="1"/>
        <v>70</v>
      </c>
      <c r="H90" s="7"/>
      <c r="I90" s="7"/>
    </row>
    <row r="91" spans="1:9" ht="16.5" customHeight="1">
      <c r="A91" s="7" t="s">
        <v>431</v>
      </c>
      <c r="B91" s="7" t="s">
        <v>247</v>
      </c>
      <c r="C91" s="8">
        <f>總成績!C91</f>
        <v>77</v>
      </c>
      <c r="D91" s="8" t="s">
        <v>457</v>
      </c>
      <c r="E91" s="7"/>
      <c r="F91" s="7"/>
      <c r="G91" s="7">
        <f t="shared" si="1"/>
        <v>77</v>
      </c>
      <c r="H91" s="7"/>
      <c r="I91" s="7"/>
    </row>
    <row r="92" spans="1:9" ht="16.5" customHeight="1">
      <c r="A92" s="10" t="s">
        <v>456</v>
      </c>
      <c r="B92" s="10" t="s">
        <v>250</v>
      </c>
      <c r="C92" s="8">
        <f>總成績!C92</f>
        <v>99</v>
      </c>
      <c r="D92" s="8" t="s">
        <v>454</v>
      </c>
      <c r="E92" s="7"/>
      <c r="F92" s="7"/>
      <c r="G92" s="7">
        <f t="shared" si="1"/>
        <v>99</v>
      </c>
      <c r="H92" s="7"/>
      <c r="I92" s="7"/>
    </row>
    <row r="93" spans="1:9" ht="16.5" customHeight="1">
      <c r="A93" s="7" t="s">
        <v>431</v>
      </c>
      <c r="B93" s="7" t="s">
        <v>253</v>
      </c>
      <c r="C93" s="8">
        <f>總成績!C93</f>
        <v>90</v>
      </c>
      <c r="D93" s="8" t="s">
        <v>452</v>
      </c>
      <c r="E93" s="7"/>
      <c r="F93" s="7"/>
      <c r="G93" s="7">
        <f t="shared" si="1"/>
        <v>90</v>
      </c>
      <c r="H93" s="7"/>
      <c r="I93" s="7"/>
    </row>
    <row r="94" spans="1:9" ht="16.5" customHeight="1">
      <c r="A94" s="7" t="s">
        <v>431</v>
      </c>
      <c r="B94" s="7" t="s">
        <v>256</v>
      </c>
      <c r="C94" s="8">
        <f>總成績!C94</f>
        <v>100</v>
      </c>
      <c r="D94" s="8"/>
      <c r="E94" s="7"/>
      <c r="F94" s="7"/>
      <c r="G94" s="7">
        <f t="shared" si="1"/>
        <v>100</v>
      </c>
      <c r="H94" s="7"/>
      <c r="I94" s="7"/>
    </row>
    <row r="95" spans="1:9" ht="16.5" customHeight="1">
      <c r="A95" s="7" t="s">
        <v>431</v>
      </c>
      <c r="B95" s="7" t="s">
        <v>258</v>
      </c>
      <c r="C95" s="8">
        <f>總成績!C95</f>
        <v>100</v>
      </c>
      <c r="D95" s="7"/>
      <c r="E95" s="7"/>
      <c r="F95" s="7"/>
      <c r="G95" s="7">
        <f t="shared" si="1"/>
        <v>100</v>
      </c>
      <c r="H95" s="7"/>
      <c r="I95" s="7"/>
    </row>
    <row r="96" spans="1:9" ht="16.5" customHeight="1">
      <c r="A96" s="7" t="s">
        <v>431</v>
      </c>
      <c r="B96" s="7" t="s">
        <v>261</v>
      </c>
      <c r="C96" s="8">
        <f>總成績!C96</f>
        <v>89</v>
      </c>
      <c r="D96" s="8" t="s">
        <v>448</v>
      </c>
      <c r="E96" s="7"/>
      <c r="F96" s="7"/>
      <c r="G96" s="7">
        <f t="shared" si="1"/>
        <v>89</v>
      </c>
      <c r="H96" s="7"/>
      <c r="I96" s="7"/>
    </row>
    <row r="97" spans="1:9" ht="16.5" customHeight="1">
      <c r="A97" s="7" t="s">
        <v>431</v>
      </c>
      <c r="B97" s="7" t="s">
        <v>263</v>
      </c>
      <c r="C97" s="8">
        <f>總成績!C97</f>
        <v>100</v>
      </c>
      <c r="D97" s="7"/>
      <c r="E97" s="7"/>
      <c r="F97" s="7"/>
      <c r="G97" s="7">
        <f t="shared" si="1"/>
        <v>100</v>
      </c>
      <c r="H97" s="7"/>
      <c r="I97" s="7"/>
    </row>
    <row r="98" spans="1:9" ht="16.5" customHeight="1">
      <c r="A98" s="7" t="s">
        <v>431</v>
      </c>
      <c r="B98" s="7" t="s">
        <v>265</v>
      </c>
      <c r="C98" s="8">
        <f>總成績!C98</f>
        <v>100</v>
      </c>
      <c r="D98" s="7"/>
      <c r="E98" s="7"/>
      <c r="F98" s="7"/>
      <c r="G98" s="7">
        <f t="shared" si="1"/>
        <v>100</v>
      </c>
      <c r="H98" s="7"/>
      <c r="I98" s="7"/>
    </row>
    <row r="99" spans="1:9" ht="16.5" customHeight="1">
      <c r="A99" s="7" t="s">
        <v>431</v>
      </c>
      <c r="B99" s="7" t="s">
        <v>267</v>
      </c>
      <c r="C99" s="8">
        <f>總成績!C99</f>
        <v>100</v>
      </c>
      <c r="D99" s="7"/>
      <c r="E99" s="7"/>
      <c r="F99" s="7"/>
      <c r="G99" s="7">
        <f t="shared" si="1"/>
        <v>100</v>
      </c>
      <c r="H99" s="7"/>
      <c r="I99" s="7"/>
    </row>
    <row r="100" spans="1:9" ht="33.75" customHeight="1">
      <c r="A100" s="14" t="s">
        <v>431</v>
      </c>
      <c r="B100" s="14" t="s">
        <v>269</v>
      </c>
      <c r="C100" s="8">
        <f>總成績!C100</f>
        <v>87</v>
      </c>
      <c r="D100" s="12" t="s">
        <v>443</v>
      </c>
      <c r="E100" s="7"/>
      <c r="F100" s="7"/>
      <c r="G100" s="7">
        <f t="shared" si="1"/>
        <v>87</v>
      </c>
      <c r="H100" s="7"/>
      <c r="I100" s="7"/>
    </row>
    <row r="101" spans="1:9" ht="16.5" customHeight="1">
      <c r="A101" s="7" t="s">
        <v>431</v>
      </c>
      <c r="B101" s="7" t="s">
        <v>271</v>
      </c>
      <c r="C101" s="8">
        <f>總成績!C101</f>
        <v>95</v>
      </c>
      <c r="D101" s="8" t="s">
        <v>441</v>
      </c>
      <c r="E101" s="7"/>
      <c r="F101" s="7"/>
      <c r="G101" s="7">
        <f t="shared" si="1"/>
        <v>95</v>
      </c>
      <c r="H101" s="7"/>
      <c r="I101" s="7"/>
    </row>
    <row r="102" spans="1:9" ht="16.5" customHeight="1">
      <c r="A102" s="7" t="s">
        <v>431</v>
      </c>
      <c r="B102" s="7" t="s">
        <v>273</v>
      </c>
      <c r="C102" s="8">
        <f>總成績!C102</f>
        <v>100</v>
      </c>
      <c r="D102" s="7"/>
      <c r="E102" s="7"/>
      <c r="F102" s="7"/>
      <c r="G102" s="7">
        <f t="shared" si="1"/>
        <v>100</v>
      </c>
      <c r="H102" s="7"/>
      <c r="I102" s="7"/>
    </row>
    <row r="103" spans="1:9" ht="16.5" customHeight="1">
      <c r="A103" s="7" t="s">
        <v>431</v>
      </c>
      <c r="B103" s="7" t="s">
        <v>275</v>
      </c>
      <c r="C103" s="8">
        <f>總成績!C103</f>
        <v>94</v>
      </c>
      <c r="D103" s="8" t="s">
        <v>438</v>
      </c>
      <c r="E103" s="7"/>
      <c r="F103" s="7"/>
      <c r="G103" s="7">
        <f t="shared" si="1"/>
        <v>94</v>
      </c>
      <c r="H103" s="7"/>
      <c r="I103" s="7"/>
    </row>
    <row r="104" spans="1:9" ht="16.5" customHeight="1">
      <c r="A104" s="7" t="s">
        <v>431</v>
      </c>
      <c r="B104" s="7" t="s">
        <v>277</v>
      </c>
      <c r="C104" s="8">
        <f>總成績!C104</f>
        <v>99</v>
      </c>
      <c r="D104" s="8" t="s">
        <v>436</v>
      </c>
      <c r="E104" s="7"/>
      <c r="F104" s="7"/>
      <c r="G104" s="7">
        <f t="shared" si="1"/>
        <v>99</v>
      </c>
      <c r="H104" s="7"/>
      <c r="I104" s="7"/>
    </row>
    <row r="105" spans="1:9" ht="16.5" customHeight="1">
      <c r="A105" s="7" t="s">
        <v>431</v>
      </c>
      <c r="B105" s="7" t="s">
        <v>279</v>
      </c>
      <c r="C105" s="8">
        <f>總成績!C105</f>
        <v>93</v>
      </c>
      <c r="D105" s="8" t="s">
        <v>434</v>
      </c>
      <c r="E105" s="7"/>
      <c r="F105" s="7"/>
      <c r="G105" s="7">
        <f t="shared" si="1"/>
        <v>93</v>
      </c>
      <c r="H105" s="7"/>
      <c r="I105" s="7"/>
    </row>
    <row r="106" spans="1:9" ht="16.5" customHeight="1">
      <c r="A106" s="7" t="s">
        <v>431</v>
      </c>
      <c r="B106" s="7" t="s">
        <v>281</v>
      </c>
      <c r="C106" s="8">
        <f>總成績!C106</f>
        <v>97</v>
      </c>
      <c r="D106" s="8" t="s">
        <v>432</v>
      </c>
      <c r="E106" s="7"/>
      <c r="F106" s="7"/>
      <c r="G106" s="7">
        <f t="shared" si="1"/>
        <v>97</v>
      </c>
      <c r="H106" s="7"/>
      <c r="I106" s="7"/>
    </row>
    <row r="107" spans="1:9" ht="16.5" customHeight="1">
      <c r="A107" s="7" t="s">
        <v>431</v>
      </c>
      <c r="B107" s="7" t="s">
        <v>283</v>
      </c>
      <c r="C107" s="8">
        <f>總成績!C107</f>
        <v>94</v>
      </c>
      <c r="D107" s="7" t="s">
        <v>429</v>
      </c>
      <c r="E107" s="7"/>
      <c r="F107" s="7"/>
      <c r="G107" s="7">
        <f t="shared" si="1"/>
        <v>94</v>
      </c>
      <c r="H107" s="7"/>
      <c r="I107" s="7"/>
    </row>
    <row r="108" spans="1:9" ht="16.5" customHeight="1">
      <c r="A108" s="7" t="s">
        <v>407</v>
      </c>
      <c r="B108" s="7" t="s">
        <v>286</v>
      </c>
      <c r="C108" s="8">
        <f>總成績!C108</f>
        <v>100</v>
      </c>
      <c r="D108" s="7"/>
      <c r="E108" s="7"/>
      <c r="F108" s="7"/>
      <c r="G108" s="7">
        <f t="shared" si="1"/>
        <v>100</v>
      </c>
      <c r="H108" s="7"/>
      <c r="I108" s="7"/>
    </row>
    <row r="109" spans="1:9" ht="16.5" customHeight="1">
      <c r="A109" s="7" t="s">
        <v>407</v>
      </c>
      <c r="B109" s="7" t="s">
        <v>288</v>
      </c>
      <c r="C109" s="8">
        <f>總成績!C109</f>
        <v>93</v>
      </c>
      <c r="D109" s="8" t="s">
        <v>426</v>
      </c>
      <c r="E109" s="7"/>
      <c r="F109" s="7"/>
      <c r="G109" s="7">
        <f t="shared" si="1"/>
        <v>93</v>
      </c>
      <c r="H109" s="7"/>
      <c r="I109" s="7"/>
    </row>
    <row r="110" spans="1:9" ht="16.5" customHeight="1">
      <c r="A110" s="7" t="s">
        <v>407</v>
      </c>
      <c r="B110" s="7" t="s">
        <v>290</v>
      </c>
      <c r="C110" s="8">
        <f>總成績!C110</f>
        <v>95</v>
      </c>
      <c r="D110" s="8" t="s">
        <v>424</v>
      </c>
      <c r="E110" s="7"/>
      <c r="F110" s="7"/>
      <c r="G110" s="7">
        <f t="shared" si="1"/>
        <v>95</v>
      </c>
      <c r="H110" s="7"/>
      <c r="I110" s="7"/>
    </row>
    <row r="111" spans="1:9" ht="16.5" customHeight="1">
      <c r="A111" s="7" t="s">
        <v>407</v>
      </c>
      <c r="B111" s="7" t="s">
        <v>293</v>
      </c>
      <c r="C111" s="8">
        <f>總成績!C111</f>
        <v>95</v>
      </c>
      <c r="D111" s="8" t="s">
        <v>422</v>
      </c>
      <c r="E111" s="7"/>
      <c r="F111" s="7"/>
      <c r="G111" s="7">
        <f t="shared" si="1"/>
        <v>95</v>
      </c>
      <c r="H111" s="7"/>
      <c r="I111" s="7"/>
    </row>
    <row r="112" spans="1:9" ht="33" customHeight="1">
      <c r="A112" s="14" t="s">
        <v>407</v>
      </c>
      <c r="B112" s="14" t="s">
        <v>296</v>
      </c>
      <c r="C112" s="8">
        <f>總成績!C112</f>
        <v>79</v>
      </c>
      <c r="D112" s="12" t="s">
        <v>420</v>
      </c>
      <c r="E112" s="7"/>
      <c r="F112" s="7"/>
      <c r="G112" s="7">
        <f t="shared" si="1"/>
        <v>79</v>
      </c>
      <c r="H112" s="7"/>
      <c r="I112" s="7"/>
    </row>
    <row r="113" spans="1:9" ht="16.5" customHeight="1">
      <c r="A113" s="7" t="s">
        <v>407</v>
      </c>
      <c r="B113" s="7" t="s">
        <v>298</v>
      </c>
      <c r="C113" s="8">
        <f>總成績!C113</f>
        <v>100</v>
      </c>
      <c r="D113" s="8"/>
      <c r="E113" s="7"/>
      <c r="F113" s="7"/>
      <c r="G113" s="7">
        <f t="shared" si="1"/>
        <v>100</v>
      </c>
      <c r="H113" s="7"/>
      <c r="I113" s="7"/>
    </row>
    <row r="114" spans="1:9" ht="16.5" customHeight="1">
      <c r="A114" s="7" t="s">
        <v>407</v>
      </c>
      <c r="B114" s="7" t="s">
        <v>303</v>
      </c>
      <c r="C114" s="8">
        <f>總成績!C114</f>
        <v>100</v>
      </c>
      <c r="D114" s="7"/>
      <c r="E114" s="7"/>
      <c r="F114" s="7"/>
      <c r="G114" s="7">
        <f t="shared" si="1"/>
        <v>100</v>
      </c>
      <c r="H114" s="7"/>
      <c r="I114" s="7"/>
    </row>
    <row r="115" spans="1:9" ht="16.5" customHeight="1">
      <c r="A115" s="7" t="s">
        <v>407</v>
      </c>
      <c r="B115" s="7" t="s">
        <v>305</v>
      </c>
      <c r="C115" s="8">
        <f>總成績!C115</f>
        <v>100</v>
      </c>
      <c r="D115" s="8"/>
      <c r="E115" s="7"/>
      <c r="F115" s="7"/>
      <c r="G115" s="7">
        <f t="shared" si="1"/>
        <v>100</v>
      </c>
      <c r="H115" s="7"/>
      <c r="I115" s="7"/>
    </row>
    <row r="116" spans="1:9" ht="38.25" customHeight="1">
      <c r="A116" s="14" t="s">
        <v>407</v>
      </c>
      <c r="B116" s="14" t="s">
        <v>307</v>
      </c>
      <c r="C116" s="8">
        <f>總成績!C116</f>
        <v>74</v>
      </c>
      <c r="D116" s="12" t="s">
        <v>414</v>
      </c>
      <c r="E116" s="7"/>
      <c r="F116" s="7"/>
      <c r="G116" s="7">
        <f t="shared" si="1"/>
        <v>74</v>
      </c>
      <c r="H116" s="7"/>
      <c r="I116" s="7"/>
    </row>
    <row r="117" spans="1:9" ht="16.5" customHeight="1">
      <c r="A117" s="7" t="s">
        <v>407</v>
      </c>
      <c r="B117" s="7" t="s">
        <v>310</v>
      </c>
      <c r="C117" s="8">
        <f>總成績!C117</f>
        <v>97</v>
      </c>
      <c r="D117" s="8" t="s">
        <v>412</v>
      </c>
      <c r="E117" s="7"/>
      <c r="F117" s="7"/>
      <c r="G117" s="7">
        <f t="shared" si="1"/>
        <v>97</v>
      </c>
      <c r="H117" s="7"/>
      <c r="I117" s="7"/>
    </row>
    <row r="118" spans="1:9" ht="16.5" customHeight="1">
      <c r="A118" s="7" t="s">
        <v>407</v>
      </c>
      <c r="B118" s="7" t="s">
        <v>312</v>
      </c>
      <c r="C118" s="8">
        <f>總成績!C118</f>
        <v>100</v>
      </c>
      <c r="D118" s="8"/>
      <c r="E118" s="7"/>
      <c r="F118" s="7"/>
      <c r="G118" s="7">
        <f t="shared" si="1"/>
        <v>100</v>
      </c>
      <c r="H118" s="7"/>
      <c r="I118" s="7"/>
    </row>
    <row r="119" spans="1:9" ht="16.5" customHeight="1">
      <c r="A119" s="7" t="s">
        <v>407</v>
      </c>
      <c r="B119" s="7" t="s">
        <v>314</v>
      </c>
      <c r="C119" s="8">
        <f>總成績!C119</f>
        <v>100</v>
      </c>
      <c r="D119" s="8"/>
      <c r="E119" s="7"/>
      <c r="F119" s="7"/>
      <c r="G119" s="7">
        <f t="shared" si="1"/>
        <v>100</v>
      </c>
      <c r="H119" s="7"/>
      <c r="I119" s="7"/>
    </row>
    <row r="120" spans="1:9" ht="16.5" customHeight="1">
      <c r="A120" s="7" t="s">
        <v>407</v>
      </c>
      <c r="B120" s="7" t="s">
        <v>316</v>
      </c>
      <c r="C120" s="8">
        <f>總成績!C120</f>
        <v>98</v>
      </c>
      <c r="D120" s="8" t="s">
        <v>408</v>
      </c>
      <c r="E120" s="7"/>
      <c r="F120" s="7"/>
      <c r="G120" s="7">
        <f t="shared" si="1"/>
        <v>98</v>
      </c>
      <c r="H120" s="7"/>
      <c r="I120" s="7"/>
    </row>
    <row r="121" spans="1:9" ht="16.5" customHeight="1">
      <c r="A121" s="7" t="s">
        <v>407</v>
      </c>
      <c r="B121" s="7" t="s">
        <v>318</v>
      </c>
      <c r="C121" s="8">
        <f>總成績!C121</f>
        <v>100</v>
      </c>
      <c r="D121" s="8"/>
      <c r="E121" s="7"/>
      <c r="F121" s="7"/>
      <c r="G121" s="7">
        <f t="shared" si="1"/>
        <v>100</v>
      </c>
      <c r="H121" s="7"/>
      <c r="I121" s="7"/>
    </row>
    <row r="122" spans="1:9" ht="16.5" customHeight="1">
      <c r="A122" s="7" t="s">
        <v>396</v>
      </c>
      <c r="B122" s="7" t="s">
        <v>324</v>
      </c>
      <c r="C122" s="8">
        <f>總成績!C122</f>
        <v>93</v>
      </c>
      <c r="D122" s="8" t="s">
        <v>401</v>
      </c>
      <c r="E122" s="7"/>
      <c r="F122" s="7"/>
      <c r="G122" s="7">
        <f t="shared" si="1"/>
        <v>93</v>
      </c>
      <c r="H122" s="7"/>
      <c r="I122" s="7"/>
    </row>
    <row r="123" spans="1:9" ht="16.5" customHeight="1">
      <c r="A123" s="7" t="s">
        <v>396</v>
      </c>
      <c r="B123" s="7" t="s">
        <v>327</v>
      </c>
      <c r="C123" s="8">
        <f>總成績!C123</f>
        <v>89</v>
      </c>
      <c r="D123" s="8" t="s">
        <v>394</v>
      </c>
      <c r="E123" s="7"/>
      <c r="F123" s="7"/>
      <c r="G123" s="7">
        <f t="shared" si="1"/>
        <v>89</v>
      </c>
      <c r="H123" s="7"/>
      <c r="I123" s="7"/>
    </row>
    <row r="124" spans="1:9" ht="16.5" customHeight="1">
      <c r="A124" s="10" t="s">
        <v>399</v>
      </c>
      <c r="B124" s="10" t="s">
        <v>330</v>
      </c>
      <c r="C124" s="8">
        <f>總成績!C124</f>
        <v>60</v>
      </c>
      <c r="D124" s="8" t="s">
        <v>397</v>
      </c>
      <c r="E124" s="7"/>
      <c r="F124" s="7"/>
      <c r="G124" s="7">
        <f t="shared" si="1"/>
        <v>60</v>
      </c>
      <c r="H124" s="7"/>
      <c r="I124" s="7"/>
    </row>
    <row r="125" spans="1:9" ht="16.5" customHeight="1">
      <c r="A125" s="7" t="s">
        <v>396</v>
      </c>
      <c r="B125" s="7" t="s">
        <v>332</v>
      </c>
      <c r="C125" s="8">
        <f>總成績!C125</f>
        <v>89</v>
      </c>
      <c r="D125" s="8" t="s">
        <v>394</v>
      </c>
      <c r="E125" s="7"/>
      <c r="F125" s="7"/>
      <c r="G125" s="7">
        <f t="shared" si="1"/>
        <v>89</v>
      </c>
      <c r="H125" s="7"/>
      <c r="I125" s="7"/>
    </row>
    <row r="126" spans="1:9" ht="16.5" customHeight="1">
      <c r="A126" s="7" t="s">
        <v>385</v>
      </c>
      <c r="B126" s="7" t="s">
        <v>336</v>
      </c>
      <c r="C126" s="8">
        <f>總成績!C126</f>
        <v>85</v>
      </c>
      <c r="D126" s="8" t="s">
        <v>392</v>
      </c>
      <c r="E126" s="7"/>
      <c r="F126" s="7"/>
      <c r="G126" s="7">
        <f t="shared" si="1"/>
        <v>85</v>
      </c>
      <c r="H126" s="7"/>
      <c r="I126" s="7"/>
    </row>
    <row r="127" spans="1:9" ht="16.5" customHeight="1">
      <c r="A127" s="7" t="s">
        <v>385</v>
      </c>
      <c r="B127" s="7" t="s">
        <v>339</v>
      </c>
      <c r="C127" s="8">
        <f>總成績!C127</f>
        <v>95</v>
      </c>
      <c r="D127" s="8" t="s">
        <v>390</v>
      </c>
      <c r="E127" s="7"/>
      <c r="F127" s="8"/>
      <c r="G127" s="7">
        <f t="shared" si="1"/>
        <v>95</v>
      </c>
      <c r="H127" s="7"/>
      <c r="I127" s="7"/>
    </row>
    <row r="128" spans="1:9" ht="16.5" customHeight="1">
      <c r="A128" s="7" t="s">
        <v>385</v>
      </c>
      <c r="B128" s="7" t="s">
        <v>342</v>
      </c>
      <c r="C128" s="8">
        <f>總成績!C128</f>
        <v>89</v>
      </c>
      <c r="D128" s="8" t="s">
        <v>388</v>
      </c>
      <c r="E128" s="7"/>
      <c r="F128" s="7"/>
      <c r="G128" s="7">
        <f t="shared" si="1"/>
        <v>89</v>
      </c>
      <c r="H128" s="7"/>
      <c r="I128" s="7"/>
    </row>
    <row r="129" spans="1:9" ht="16.5" customHeight="1">
      <c r="A129" s="7" t="s">
        <v>385</v>
      </c>
      <c r="B129" s="7" t="s">
        <v>344</v>
      </c>
      <c r="C129" s="8">
        <f>總成績!C129</f>
        <v>100</v>
      </c>
      <c r="D129" s="7"/>
      <c r="E129" s="7"/>
      <c r="F129" s="7"/>
      <c r="G129" s="7">
        <f t="shared" si="1"/>
        <v>100</v>
      </c>
      <c r="H129" s="7"/>
      <c r="I129" s="7"/>
    </row>
    <row r="130" spans="1:9" ht="16.5" customHeight="1">
      <c r="A130" s="7" t="s">
        <v>385</v>
      </c>
      <c r="B130" s="7" t="s">
        <v>346</v>
      </c>
      <c r="C130" s="8">
        <f>總成績!C130</f>
        <v>100</v>
      </c>
      <c r="D130" s="7"/>
      <c r="E130" s="7"/>
      <c r="F130" s="7"/>
      <c r="G130" s="7">
        <f t="shared" ref="G130:G133" si="2">IF(C130&gt;E130*0.7,C130,ROUND(E130*0.7,0))</f>
        <v>100</v>
      </c>
      <c r="H130" s="7"/>
      <c r="I130" s="7"/>
    </row>
    <row r="131" spans="1:9" ht="16.5" customHeight="1">
      <c r="A131" s="7" t="s">
        <v>385</v>
      </c>
      <c r="B131" s="7" t="s">
        <v>349</v>
      </c>
      <c r="C131" s="8">
        <f>總成績!C131</f>
        <v>90</v>
      </c>
      <c r="D131" s="8" t="s">
        <v>368</v>
      </c>
      <c r="E131" s="7"/>
      <c r="F131" s="7"/>
      <c r="G131" s="7">
        <f t="shared" si="2"/>
        <v>90</v>
      </c>
      <c r="H131" s="7"/>
      <c r="I131" s="7"/>
    </row>
    <row r="132" spans="1:9" ht="16.5" customHeight="1">
      <c r="A132" s="7" t="s">
        <v>383</v>
      </c>
      <c r="B132" s="7" t="s">
        <v>352</v>
      </c>
      <c r="C132" s="8">
        <f>總成績!C132</f>
        <v>100</v>
      </c>
      <c r="D132" s="7"/>
      <c r="E132" s="7"/>
      <c r="F132" s="8"/>
      <c r="G132" s="7">
        <f t="shared" si="2"/>
        <v>100</v>
      </c>
      <c r="H132" s="7"/>
      <c r="I132" s="7"/>
    </row>
    <row r="133" spans="1:9" ht="16.5" customHeight="1">
      <c r="A133" s="7" t="s">
        <v>381</v>
      </c>
      <c r="B133" s="7" t="s">
        <v>356</v>
      </c>
      <c r="C133" s="8">
        <f>總成績!C133</f>
        <v>100</v>
      </c>
      <c r="D133" s="7"/>
      <c r="E133" s="7"/>
      <c r="F133" s="7"/>
      <c r="G133" s="7">
        <f t="shared" si="2"/>
        <v>100</v>
      </c>
      <c r="H133" s="7"/>
      <c r="I133" s="7"/>
    </row>
    <row r="134" spans="1:9" ht="16.5" customHeight="1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6.5" customHeight="1">
      <c r="A135" s="7"/>
      <c r="B135" s="8" t="s">
        <v>379</v>
      </c>
      <c r="C135" s="7">
        <f>COUNTIF(C2:C133,"&gt;0")</f>
        <v>125</v>
      </c>
      <c r="D135" s="7"/>
      <c r="E135" s="7"/>
      <c r="F135" s="7"/>
      <c r="G135" s="7"/>
      <c r="H135" s="7"/>
      <c r="I135" s="7"/>
    </row>
    <row r="136" spans="1:9" ht="16.5" customHeight="1">
      <c r="A136" s="7"/>
      <c r="B136" s="8" t="s">
        <v>378</v>
      </c>
      <c r="C136" s="63">
        <f>AVERAGE(C2:C6,C8:C11,C14,C13,C16:C29,C31:C33,C35:C54,C56:C80,C82:C133)</f>
        <v>91.896000000000001</v>
      </c>
      <c r="D136" s="7"/>
      <c r="E136" s="7"/>
      <c r="F136" s="7"/>
      <c r="G136" s="7"/>
      <c r="H136" s="7"/>
      <c r="I136" s="7"/>
    </row>
    <row r="137" spans="1:9" ht="16.5" customHeight="1"/>
    <row r="138" spans="1:9" ht="16.5" customHeight="1"/>
    <row r="139" spans="1:9" ht="16.5" customHeight="1"/>
    <row r="140" spans="1:9" ht="16.5" customHeight="1"/>
    <row r="141" spans="1:9" ht="16.5" customHeight="1"/>
    <row r="142" spans="1:9" ht="16.5" customHeight="1"/>
    <row r="143" spans="1:9" ht="16.5" customHeight="1"/>
    <row r="144" spans="1:9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</sheetData>
  <phoneticPr fontId="4" type="noConversion"/>
  <conditionalFormatting sqref="C2:C55">
    <cfRule type="cellIs" dxfId="8" priority="2" operator="lessThan">
      <formula>60</formula>
    </cfRule>
  </conditionalFormatting>
  <conditionalFormatting sqref="C56:C133">
    <cfRule type="cellIs" dxfId="7" priority="1" operator="lessThan">
      <formula>70</formula>
    </cfRule>
  </conditionalFormatting>
  <pageMargins left="0.7" right="0.7" top="0.75" bottom="0.75" header="0.3" footer="0.3"/>
  <pageSetup paperSize="9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I67"/>
  <sheetViews>
    <sheetView topLeftCell="A49" workbookViewId="0">
      <selection activeCell="D64" sqref="D64"/>
    </sheetView>
  </sheetViews>
  <sheetFormatPr defaultColWidth="9" defaultRowHeight="16.5"/>
  <cols>
    <col min="1" max="1" width="8" style="6" customWidth="1"/>
    <col min="2" max="2" width="14" style="6" customWidth="1"/>
    <col min="3" max="3" width="8.875" style="6" customWidth="1"/>
    <col min="4" max="4" width="4.625" style="6" customWidth="1"/>
    <col min="5" max="5" width="48.125" style="6" customWidth="1"/>
    <col min="6" max="6" width="8.625" style="6" customWidth="1"/>
    <col min="7" max="7" width="19" style="6" customWidth="1"/>
    <col min="8" max="16384" width="9" style="6"/>
  </cols>
  <sheetData>
    <row r="1" spans="1:9">
      <c r="A1" s="7" t="s">
        <v>643</v>
      </c>
      <c r="B1" s="8" t="s">
        <v>642</v>
      </c>
      <c r="C1" s="7" t="s">
        <v>641</v>
      </c>
      <c r="D1" s="7" t="s">
        <v>640</v>
      </c>
      <c r="E1" s="7" t="s">
        <v>639</v>
      </c>
      <c r="F1" s="7" t="s">
        <v>644</v>
      </c>
      <c r="G1" s="7" t="s">
        <v>645</v>
      </c>
      <c r="H1" s="33"/>
      <c r="I1" s="7"/>
    </row>
    <row r="2" spans="1:9">
      <c r="A2" s="7" t="s">
        <v>636</v>
      </c>
      <c r="B2" s="7" t="s">
        <v>6</v>
      </c>
      <c r="C2" s="7" t="s">
        <v>635</v>
      </c>
      <c r="D2" s="8">
        <v>100</v>
      </c>
      <c r="E2" s="7"/>
      <c r="F2" s="7"/>
      <c r="G2" s="7"/>
      <c r="H2" s="7" t="s">
        <v>646</v>
      </c>
      <c r="I2" s="7"/>
    </row>
    <row r="3" spans="1:9">
      <c r="A3" s="7" t="s">
        <v>634</v>
      </c>
      <c r="B3" s="7" t="s">
        <v>9</v>
      </c>
      <c r="C3" s="7" t="s">
        <v>633</v>
      </c>
      <c r="D3" s="8">
        <v>90</v>
      </c>
      <c r="E3" s="8" t="s">
        <v>632</v>
      </c>
      <c r="F3" s="7"/>
      <c r="G3" s="7"/>
      <c r="H3" s="7" t="s">
        <v>647</v>
      </c>
      <c r="I3" s="7"/>
    </row>
    <row r="4" spans="1:9">
      <c r="A4" s="7" t="s">
        <v>627</v>
      </c>
      <c r="B4" s="7" t="s">
        <v>12</v>
      </c>
      <c r="C4" s="7" t="s">
        <v>631</v>
      </c>
      <c r="D4" s="8">
        <v>90</v>
      </c>
      <c r="E4" s="23" t="s">
        <v>630</v>
      </c>
      <c r="F4" s="7"/>
      <c r="G4" s="7"/>
      <c r="H4" s="7" t="s">
        <v>629</v>
      </c>
      <c r="I4" s="7"/>
    </row>
    <row r="5" spans="1:9">
      <c r="A5" s="7" t="s">
        <v>627</v>
      </c>
      <c r="B5" s="7" t="s">
        <v>14</v>
      </c>
      <c r="C5" s="7" t="s">
        <v>628</v>
      </c>
      <c r="D5" s="8">
        <v>100</v>
      </c>
      <c r="E5" s="7"/>
      <c r="F5" s="7"/>
      <c r="G5" s="7"/>
      <c r="H5" s="7"/>
      <c r="I5" s="7"/>
    </row>
    <row r="6" spans="1:9">
      <c r="A6" s="7" t="s">
        <v>627</v>
      </c>
      <c r="B6" s="7" t="s">
        <v>16</v>
      </c>
      <c r="C6" s="7" t="s">
        <v>626</v>
      </c>
      <c r="D6" s="8">
        <v>60</v>
      </c>
      <c r="E6" s="8" t="s">
        <v>625</v>
      </c>
      <c r="F6" s="7"/>
      <c r="G6" s="7"/>
      <c r="H6" s="7"/>
      <c r="I6" s="7"/>
    </row>
    <row r="7" spans="1:9">
      <c r="A7" s="33" t="s">
        <v>624</v>
      </c>
      <c r="B7" s="33" t="s">
        <v>20</v>
      </c>
      <c r="C7" s="33" t="s">
        <v>623</v>
      </c>
      <c r="D7" s="32">
        <v>0</v>
      </c>
      <c r="E7" s="34" t="s">
        <v>622</v>
      </c>
      <c r="F7" s="7"/>
      <c r="G7" s="7"/>
      <c r="H7" s="7"/>
      <c r="I7" s="7"/>
    </row>
    <row r="8" spans="1:9">
      <c r="A8" s="7" t="s">
        <v>621</v>
      </c>
      <c r="B8" s="7" t="s">
        <v>24</v>
      </c>
      <c r="C8" s="7" t="s">
        <v>620</v>
      </c>
      <c r="D8" s="8">
        <v>95</v>
      </c>
      <c r="E8" s="8" t="s">
        <v>619</v>
      </c>
      <c r="F8" s="7"/>
      <c r="G8" s="7"/>
      <c r="H8" s="7"/>
      <c r="I8" s="7"/>
    </row>
    <row r="9" spans="1:9">
      <c r="A9" s="7" t="s">
        <v>618</v>
      </c>
      <c r="B9" s="7" t="s">
        <v>28</v>
      </c>
      <c r="C9" s="7" t="s">
        <v>617</v>
      </c>
      <c r="D9" s="8">
        <v>76</v>
      </c>
      <c r="E9" s="8" t="s">
        <v>616</v>
      </c>
      <c r="F9" s="7"/>
      <c r="G9" s="7"/>
      <c r="H9" s="7"/>
      <c r="I9" s="7"/>
    </row>
    <row r="10" spans="1:9">
      <c r="A10" s="7" t="s">
        <v>615</v>
      </c>
      <c r="B10" s="7" t="s">
        <v>31</v>
      </c>
      <c r="C10" s="7" t="s">
        <v>614</v>
      </c>
      <c r="D10" s="8">
        <v>90</v>
      </c>
      <c r="E10" s="8" t="s">
        <v>613</v>
      </c>
      <c r="F10" s="7"/>
      <c r="G10" s="7"/>
      <c r="H10" s="7"/>
      <c r="I10" s="7"/>
    </row>
    <row r="11" spans="1:9">
      <c r="A11" s="7" t="s">
        <v>612</v>
      </c>
      <c r="B11" s="7" t="s">
        <v>34</v>
      </c>
      <c r="C11" s="7" t="s">
        <v>611</v>
      </c>
      <c r="D11" s="8">
        <v>84</v>
      </c>
      <c r="E11" s="8" t="s">
        <v>610</v>
      </c>
      <c r="F11" s="7"/>
      <c r="G11" s="7"/>
      <c r="H11" s="7"/>
      <c r="I11" s="7"/>
    </row>
    <row r="12" spans="1:9">
      <c r="A12" s="7" t="s">
        <v>596</v>
      </c>
      <c r="B12" s="7" t="s">
        <v>37</v>
      </c>
      <c r="C12" s="7" t="s">
        <v>609</v>
      </c>
      <c r="D12" s="7"/>
      <c r="E12" s="8" t="s">
        <v>608</v>
      </c>
      <c r="F12" s="7"/>
      <c r="G12" s="7"/>
      <c r="H12" s="7"/>
      <c r="I12" s="7"/>
    </row>
    <row r="13" spans="1:9">
      <c r="A13" s="33" t="s">
        <v>596</v>
      </c>
      <c r="B13" s="33" t="s">
        <v>39</v>
      </c>
      <c r="C13" s="33" t="s">
        <v>607</v>
      </c>
      <c r="D13" s="32">
        <v>0</v>
      </c>
      <c r="E13" s="15" t="s">
        <v>606</v>
      </c>
      <c r="F13" s="7"/>
      <c r="G13" s="7"/>
      <c r="H13" s="7"/>
      <c r="I13" s="7"/>
    </row>
    <row r="14" spans="1:9">
      <c r="A14" s="7" t="s">
        <v>596</v>
      </c>
      <c r="B14" s="7" t="s">
        <v>41</v>
      </c>
      <c r="C14" s="7" t="s">
        <v>605</v>
      </c>
      <c r="D14" s="8">
        <v>95</v>
      </c>
      <c r="E14" s="8" t="s">
        <v>604</v>
      </c>
      <c r="F14" s="7"/>
      <c r="G14" s="7"/>
      <c r="H14" s="7"/>
      <c r="I14" s="7"/>
    </row>
    <row r="15" spans="1:9">
      <c r="A15" s="7" t="s">
        <v>596</v>
      </c>
      <c r="B15" s="7" t="s">
        <v>43</v>
      </c>
      <c r="C15" s="7" t="s">
        <v>603</v>
      </c>
      <c r="D15" s="8">
        <v>100</v>
      </c>
      <c r="E15" s="7"/>
      <c r="F15" s="7"/>
      <c r="G15" s="7"/>
      <c r="H15" s="7"/>
      <c r="I15" s="7"/>
    </row>
    <row r="16" spans="1:9">
      <c r="A16" s="33" t="s">
        <v>596</v>
      </c>
      <c r="B16" s="33" t="s">
        <v>45</v>
      </c>
      <c r="C16" s="33" t="s">
        <v>602</v>
      </c>
      <c r="D16" s="32">
        <v>0</v>
      </c>
      <c r="E16" s="15" t="s">
        <v>648</v>
      </c>
      <c r="F16" s="7"/>
      <c r="G16" s="7"/>
      <c r="H16" s="7"/>
      <c r="I16" s="7"/>
    </row>
    <row r="17" spans="1:9">
      <c r="A17" s="7" t="s">
        <v>596</v>
      </c>
      <c r="B17" s="7" t="s">
        <v>47</v>
      </c>
      <c r="C17" s="7" t="s">
        <v>600</v>
      </c>
      <c r="D17" s="8">
        <v>100</v>
      </c>
      <c r="E17" s="7"/>
      <c r="F17" s="7"/>
      <c r="G17" s="7"/>
      <c r="H17" s="7"/>
      <c r="I17" s="7"/>
    </row>
    <row r="18" spans="1:9">
      <c r="A18" s="7" t="s">
        <v>596</v>
      </c>
      <c r="B18" s="7" t="s">
        <v>49</v>
      </c>
      <c r="C18" s="7" t="s">
        <v>599</v>
      </c>
      <c r="D18" s="7"/>
      <c r="E18" s="14" t="s">
        <v>403</v>
      </c>
      <c r="F18" s="7"/>
      <c r="G18" s="7"/>
      <c r="H18" s="7"/>
      <c r="I18" s="7"/>
    </row>
    <row r="19" spans="1:9">
      <c r="A19" s="7" t="s">
        <v>596</v>
      </c>
      <c r="B19" s="7" t="s">
        <v>51</v>
      </c>
      <c r="C19" s="7" t="s">
        <v>598</v>
      </c>
      <c r="D19" s="8">
        <v>79</v>
      </c>
      <c r="E19" s="8" t="s">
        <v>597</v>
      </c>
      <c r="F19" s="7"/>
      <c r="G19" s="7"/>
      <c r="H19" s="7"/>
      <c r="I19" s="7"/>
    </row>
    <row r="20" spans="1:9">
      <c r="A20" s="7" t="s">
        <v>596</v>
      </c>
      <c r="B20" s="7" t="s">
        <v>54</v>
      </c>
      <c r="C20" s="7" t="s">
        <v>595</v>
      </c>
      <c r="D20" s="8">
        <v>95</v>
      </c>
      <c r="E20" s="8" t="s">
        <v>594</v>
      </c>
      <c r="F20" s="7"/>
      <c r="G20" s="7"/>
      <c r="H20" s="7"/>
      <c r="I20" s="7"/>
    </row>
    <row r="21" spans="1:9">
      <c r="A21" s="7" t="s">
        <v>592</v>
      </c>
      <c r="B21" s="7" t="s">
        <v>57</v>
      </c>
      <c r="C21" s="7" t="s">
        <v>593</v>
      </c>
      <c r="D21" s="7"/>
      <c r="E21" s="14" t="s">
        <v>403</v>
      </c>
      <c r="F21" s="7"/>
      <c r="G21" s="7"/>
      <c r="H21" s="7"/>
      <c r="I21" s="7"/>
    </row>
    <row r="22" spans="1:9">
      <c r="A22" s="7" t="s">
        <v>592</v>
      </c>
      <c r="B22" s="7" t="s">
        <v>59</v>
      </c>
      <c r="C22" s="7" t="s">
        <v>591</v>
      </c>
      <c r="D22" s="8">
        <v>85</v>
      </c>
      <c r="E22" s="8" t="s">
        <v>590</v>
      </c>
      <c r="F22" s="7"/>
      <c r="G22" s="7"/>
      <c r="H22" s="7"/>
      <c r="I22" s="7"/>
    </row>
    <row r="23" spans="1:9">
      <c r="A23" s="7" t="s">
        <v>589</v>
      </c>
      <c r="B23" s="7" t="s">
        <v>62</v>
      </c>
      <c r="C23" s="7" t="s">
        <v>588</v>
      </c>
      <c r="D23" s="8">
        <v>100</v>
      </c>
      <c r="E23" s="7"/>
      <c r="F23" s="7"/>
      <c r="G23" s="7"/>
      <c r="H23" s="7"/>
      <c r="I23" s="7"/>
    </row>
    <row r="24" spans="1:9">
      <c r="A24" s="7" t="s">
        <v>585</v>
      </c>
      <c r="B24" s="7" t="s">
        <v>66</v>
      </c>
      <c r="C24" s="7" t="s">
        <v>587</v>
      </c>
      <c r="D24" s="8">
        <v>94</v>
      </c>
      <c r="E24" s="8" t="s">
        <v>586</v>
      </c>
      <c r="F24" s="7"/>
      <c r="G24" s="7"/>
      <c r="H24" s="7"/>
      <c r="I24" s="7"/>
    </row>
    <row r="25" spans="1:9">
      <c r="A25" s="7" t="s">
        <v>585</v>
      </c>
      <c r="B25" s="7" t="s">
        <v>69</v>
      </c>
      <c r="C25" s="7" t="s">
        <v>584</v>
      </c>
      <c r="D25" s="7"/>
      <c r="E25" s="14" t="s">
        <v>403</v>
      </c>
      <c r="F25" s="7"/>
      <c r="G25" s="7"/>
      <c r="H25" s="7"/>
      <c r="I25" s="7"/>
    </row>
    <row r="26" spans="1:9">
      <c r="A26" s="7" t="s">
        <v>554</v>
      </c>
      <c r="B26" s="7" t="s">
        <v>72</v>
      </c>
      <c r="C26" s="7" t="s">
        <v>583</v>
      </c>
      <c r="D26" s="8">
        <v>95</v>
      </c>
      <c r="E26" s="8" t="s">
        <v>649</v>
      </c>
      <c r="F26" s="7"/>
      <c r="G26" s="7"/>
      <c r="H26" s="7"/>
      <c r="I26" s="7"/>
    </row>
    <row r="27" spans="1:9">
      <c r="A27" s="7" t="s">
        <v>554</v>
      </c>
      <c r="B27" s="7" t="s">
        <v>74</v>
      </c>
      <c r="C27" s="7" t="s">
        <v>581</v>
      </c>
      <c r="D27" s="8">
        <v>100</v>
      </c>
      <c r="E27" s="7"/>
      <c r="F27" s="7"/>
      <c r="G27" s="7"/>
      <c r="H27" s="7"/>
      <c r="I27" s="7"/>
    </row>
    <row r="28" spans="1:9">
      <c r="A28" s="7" t="s">
        <v>554</v>
      </c>
      <c r="B28" s="7" t="s">
        <v>76</v>
      </c>
      <c r="C28" s="7" t="s">
        <v>580</v>
      </c>
      <c r="D28" s="8">
        <v>95</v>
      </c>
      <c r="E28" s="8" t="s">
        <v>360</v>
      </c>
      <c r="F28" s="7"/>
      <c r="G28" s="7"/>
      <c r="H28" s="7"/>
      <c r="I28" s="7"/>
    </row>
    <row r="29" spans="1:9">
      <c r="A29" s="7" t="s">
        <v>554</v>
      </c>
      <c r="B29" s="7" t="s">
        <v>78</v>
      </c>
      <c r="C29" s="7" t="s">
        <v>579</v>
      </c>
      <c r="D29" s="8">
        <v>100</v>
      </c>
      <c r="E29" s="7"/>
      <c r="F29" s="7"/>
      <c r="G29" s="7"/>
      <c r="H29" s="7"/>
      <c r="I29" s="7"/>
    </row>
    <row r="30" spans="1:9">
      <c r="A30" s="31" t="s">
        <v>554</v>
      </c>
      <c r="B30" s="31" t="s">
        <v>80</v>
      </c>
      <c r="C30" s="31" t="s">
        <v>578</v>
      </c>
      <c r="D30" s="30">
        <v>98</v>
      </c>
      <c r="E30" s="27" t="s">
        <v>577</v>
      </c>
      <c r="F30" s="7"/>
      <c r="G30" s="7"/>
      <c r="H30" s="7"/>
      <c r="I30" s="7"/>
    </row>
    <row r="31" spans="1:9">
      <c r="A31" s="7" t="s">
        <v>554</v>
      </c>
      <c r="B31" s="7" t="s">
        <v>83</v>
      </c>
      <c r="C31" s="7" t="s">
        <v>576</v>
      </c>
      <c r="D31" s="8">
        <v>100</v>
      </c>
      <c r="E31" s="8"/>
      <c r="F31" s="7"/>
      <c r="G31" s="7"/>
      <c r="H31" s="7"/>
      <c r="I31" s="7"/>
    </row>
    <row r="32" spans="1:9" ht="31.5">
      <c r="A32" s="14" t="s">
        <v>554</v>
      </c>
      <c r="B32" s="14" t="s">
        <v>86</v>
      </c>
      <c r="C32" s="14" t="s">
        <v>575</v>
      </c>
      <c r="D32" s="29">
        <v>88</v>
      </c>
      <c r="E32" s="28" t="s">
        <v>650</v>
      </c>
      <c r="F32" s="7"/>
      <c r="G32" s="7"/>
      <c r="H32" s="7"/>
      <c r="I32" s="7"/>
    </row>
    <row r="33" spans="1:9">
      <c r="A33" s="7" t="s">
        <v>554</v>
      </c>
      <c r="B33" s="7" t="s">
        <v>88</v>
      </c>
      <c r="C33" s="7" t="s">
        <v>573</v>
      </c>
      <c r="D33" s="8">
        <v>80</v>
      </c>
      <c r="E33" s="8" t="s">
        <v>572</v>
      </c>
      <c r="F33" s="7"/>
      <c r="G33" s="7"/>
      <c r="H33" s="7"/>
      <c r="I33" s="7"/>
    </row>
    <row r="34" spans="1:9">
      <c r="A34" s="10" t="s">
        <v>566</v>
      </c>
      <c r="B34" s="10" t="s">
        <v>90</v>
      </c>
      <c r="C34" s="10" t="s">
        <v>571</v>
      </c>
      <c r="D34" s="9">
        <v>0</v>
      </c>
      <c r="E34" s="8" t="s">
        <v>651</v>
      </c>
      <c r="F34" s="7"/>
      <c r="G34" s="7"/>
      <c r="H34" s="7"/>
      <c r="I34" s="7"/>
    </row>
    <row r="35" spans="1:9">
      <c r="A35" s="17" t="s">
        <v>554</v>
      </c>
      <c r="B35" s="17" t="s">
        <v>93</v>
      </c>
      <c r="C35" s="17" t="s">
        <v>569</v>
      </c>
      <c r="D35" s="10">
        <v>100</v>
      </c>
      <c r="E35" s="27"/>
      <c r="F35" s="7"/>
      <c r="G35" s="7"/>
      <c r="H35" s="7"/>
      <c r="I35" s="7"/>
    </row>
    <row r="36" spans="1:9">
      <c r="A36" s="7" t="s">
        <v>554</v>
      </c>
      <c r="B36" s="7" t="s">
        <v>96</v>
      </c>
      <c r="C36" s="7" t="s">
        <v>568</v>
      </c>
      <c r="D36" s="8">
        <v>92</v>
      </c>
      <c r="E36" s="8" t="s">
        <v>361</v>
      </c>
      <c r="F36" s="7"/>
      <c r="G36" s="7"/>
      <c r="H36" s="7"/>
      <c r="I36" s="7"/>
    </row>
    <row r="37" spans="1:9">
      <c r="A37" s="7" t="s">
        <v>554</v>
      </c>
      <c r="B37" s="7" t="s">
        <v>99</v>
      </c>
      <c r="C37" s="7" t="s">
        <v>567</v>
      </c>
      <c r="D37" s="8">
        <v>100</v>
      </c>
      <c r="E37" s="26"/>
      <c r="F37" s="7"/>
      <c r="G37" s="7"/>
      <c r="H37" s="7"/>
      <c r="I37" s="7"/>
    </row>
    <row r="38" spans="1:9">
      <c r="A38" s="10" t="s">
        <v>566</v>
      </c>
      <c r="B38" s="10" t="s">
        <v>101</v>
      </c>
      <c r="C38" s="10" t="s">
        <v>565</v>
      </c>
      <c r="D38" s="9">
        <v>0</v>
      </c>
      <c r="E38" s="25" t="s">
        <v>652</v>
      </c>
      <c r="F38" s="7"/>
      <c r="G38" s="7"/>
      <c r="H38" s="7"/>
      <c r="I38" s="7"/>
    </row>
    <row r="39" spans="1:9">
      <c r="A39" s="7" t="s">
        <v>554</v>
      </c>
      <c r="B39" s="7" t="s">
        <v>104</v>
      </c>
      <c r="C39" s="7" t="s">
        <v>563</v>
      </c>
      <c r="D39" s="7"/>
      <c r="E39" s="14" t="s">
        <v>403</v>
      </c>
      <c r="F39" s="7"/>
      <c r="G39" s="7"/>
      <c r="H39" s="7"/>
      <c r="I39" s="7"/>
    </row>
    <row r="40" spans="1:9">
      <c r="A40" s="7" t="s">
        <v>554</v>
      </c>
      <c r="B40" s="7" t="s">
        <v>106</v>
      </c>
      <c r="C40" s="7" t="s">
        <v>562</v>
      </c>
      <c r="D40" s="7">
        <v>95</v>
      </c>
      <c r="E40" s="7" t="s">
        <v>362</v>
      </c>
      <c r="F40" s="7"/>
      <c r="G40" s="7"/>
      <c r="H40" s="7"/>
      <c r="I40" s="7"/>
    </row>
    <row r="41" spans="1:9">
      <c r="A41" s="7" t="s">
        <v>554</v>
      </c>
      <c r="B41" s="7" t="s">
        <v>108</v>
      </c>
      <c r="C41" s="7" t="s">
        <v>561</v>
      </c>
      <c r="D41" s="7">
        <v>100</v>
      </c>
      <c r="E41" s="7"/>
      <c r="F41" s="7"/>
      <c r="G41" s="7"/>
      <c r="H41" s="7"/>
      <c r="I41" s="7"/>
    </row>
    <row r="42" spans="1:9">
      <c r="A42" s="7" t="s">
        <v>554</v>
      </c>
      <c r="B42" s="7" t="s">
        <v>110</v>
      </c>
      <c r="C42" s="7" t="s">
        <v>560</v>
      </c>
      <c r="D42" s="7">
        <v>90</v>
      </c>
      <c r="E42" s="7" t="s">
        <v>559</v>
      </c>
      <c r="F42" s="7"/>
      <c r="G42" s="7"/>
      <c r="H42" s="7"/>
      <c r="I42" s="7"/>
    </row>
    <row r="43" spans="1:9">
      <c r="A43" s="7" t="s">
        <v>554</v>
      </c>
      <c r="B43" s="7" t="s">
        <v>112</v>
      </c>
      <c r="C43" s="7" t="s">
        <v>558</v>
      </c>
      <c r="D43" s="7">
        <v>99</v>
      </c>
      <c r="E43" s="7" t="s">
        <v>363</v>
      </c>
      <c r="F43" s="7"/>
      <c r="G43" s="7"/>
      <c r="H43" s="7"/>
      <c r="I43" s="7"/>
    </row>
    <row r="44" spans="1:9">
      <c r="A44" s="7" t="s">
        <v>554</v>
      </c>
      <c r="B44" s="7" t="s">
        <v>114</v>
      </c>
      <c r="C44" s="7" t="s">
        <v>557</v>
      </c>
      <c r="D44" s="7">
        <v>98</v>
      </c>
      <c r="E44" s="7" t="s">
        <v>364</v>
      </c>
      <c r="F44" s="7"/>
      <c r="G44" s="7"/>
      <c r="H44" s="7"/>
      <c r="I44" s="7"/>
    </row>
    <row r="45" spans="1:9" ht="47.25">
      <c r="A45" s="14" t="s">
        <v>554</v>
      </c>
      <c r="B45" s="14" t="s">
        <v>116</v>
      </c>
      <c r="C45" s="14" t="s">
        <v>556</v>
      </c>
      <c r="D45" s="14">
        <v>86</v>
      </c>
      <c r="E45" s="24" t="s">
        <v>653</v>
      </c>
      <c r="F45" s="7"/>
      <c r="G45" s="7"/>
      <c r="H45" s="7"/>
      <c r="I45" s="7"/>
    </row>
    <row r="46" spans="1:9" ht="31.5">
      <c r="A46" s="14" t="s">
        <v>554</v>
      </c>
      <c r="B46" s="14" t="s">
        <v>118</v>
      </c>
      <c r="C46" s="14" t="s">
        <v>553</v>
      </c>
      <c r="D46" s="14">
        <v>76</v>
      </c>
      <c r="E46" s="20" t="s">
        <v>365</v>
      </c>
      <c r="F46" s="7"/>
      <c r="G46" s="7"/>
      <c r="H46" s="7"/>
      <c r="I46" s="7"/>
    </row>
    <row r="47" spans="1:9" ht="49.5">
      <c r="A47" s="14" t="s">
        <v>541</v>
      </c>
      <c r="B47" s="14" t="s">
        <v>122</v>
      </c>
      <c r="C47" s="14" t="s">
        <v>552</v>
      </c>
      <c r="D47" s="14">
        <v>92</v>
      </c>
      <c r="E47" s="20" t="s">
        <v>551</v>
      </c>
      <c r="F47" s="7"/>
      <c r="G47" s="7"/>
      <c r="H47" s="7"/>
      <c r="I47" s="7"/>
    </row>
    <row r="48" spans="1:9">
      <c r="A48" s="7" t="s">
        <v>541</v>
      </c>
      <c r="B48" s="7" t="s">
        <v>124</v>
      </c>
      <c r="C48" s="7" t="s">
        <v>550</v>
      </c>
      <c r="D48" s="7"/>
      <c r="E48" s="14" t="s">
        <v>403</v>
      </c>
      <c r="F48" s="7"/>
      <c r="G48" s="7"/>
      <c r="H48" s="7"/>
      <c r="I48" s="7"/>
    </row>
    <row r="49" spans="1:9">
      <c r="A49" s="7" t="s">
        <v>541</v>
      </c>
      <c r="B49" s="7" t="s">
        <v>126</v>
      </c>
      <c r="C49" s="7" t="s">
        <v>549</v>
      </c>
      <c r="D49" s="7">
        <v>90</v>
      </c>
      <c r="E49" s="7" t="s">
        <v>366</v>
      </c>
      <c r="F49" s="7"/>
      <c r="G49" s="7"/>
      <c r="H49" s="7"/>
      <c r="I49" s="7"/>
    </row>
    <row r="50" spans="1:9">
      <c r="A50" s="7" t="s">
        <v>541</v>
      </c>
      <c r="B50" s="7" t="s">
        <v>128</v>
      </c>
      <c r="C50" s="7" t="s">
        <v>548</v>
      </c>
      <c r="D50" s="7">
        <v>100</v>
      </c>
      <c r="E50" s="7"/>
      <c r="F50" s="7"/>
      <c r="G50" s="7"/>
      <c r="H50" s="7"/>
      <c r="I50" s="7"/>
    </row>
    <row r="51" spans="1:9">
      <c r="A51" s="7" t="s">
        <v>541</v>
      </c>
      <c r="B51" s="7" t="s">
        <v>130</v>
      </c>
      <c r="C51" s="7" t="s">
        <v>547</v>
      </c>
      <c r="D51" s="7"/>
      <c r="E51" s="14" t="s">
        <v>403</v>
      </c>
      <c r="F51" s="7"/>
      <c r="G51" s="7"/>
      <c r="H51" s="7"/>
      <c r="I51" s="7"/>
    </row>
    <row r="52" spans="1:9">
      <c r="A52" s="7" t="s">
        <v>541</v>
      </c>
      <c r="B52" s="7" t="s">
        <v>132</v>
      </c>
      <c r="C52" s="7" t="s">
        <v>546</v>
      </c>
      <c r="D52" s="8">
        <v>95</v>
      </c>
      <c r="E52" s="8" t="s">
        <v>544</v>
      </c>
      <c r="F52" s="7"/>
      <c r="G52" s="7"/>
      <c r="H52" s="7"/>
      <c r="I52" s="7"/>
    </row>
    <row r="53" spans="1:9">
      <c r="A53" s="7" t="s">
        <v>541</v>
      </c>
      <c r="B53" s="7" t="s">
        <v>134</v>
      </c>
      <c r="C53" s="7" t="s">
        <v>545</v>
      </c>
      <c r="D53" s="8">
        <v>95</v>
      </c>
      <c r="E53" s="8" t="s">
        <v>544</v>
      </c>
      <c r="F53" s="7"/>
      <c r="G53" s="7"/>
      <c r="H53" s="7"/>
      <c r="I53" s="7"/>
    </row>
    <row r="54" spans="1:9">
      <c r="A54" s="7" t="s">
        <v>541</v>
      </c>
      <c r="B54" s="7" t="s">
        <v>136</v>
      </c>
      <c r="C54" s="7" t="s">
        <v>543</v>
      </c>
      <c r="D54" s="8">
        <v>75</v>
      </c>
      <c r="E54" s="8" t="s">
        <v>542</v>
      </c>
      <c r="F54" s="7"/>
      <c r="G54" s="7"/>
      <c r="H54" s="7"/>
      <c r="I54" s="7"/>
    </row>
    <row r="55" spans="1:9">
      <c r="A55" s="7" t="s">
        <v>541</v>
      </c>
      <c r="B55" s="7" t="s">
        <v>139</v>
      </c>
      <c r="C55" s="7" t="s">
        <v>540</v>
      </c>
      <c r="D55" s="8">
        <v>97</v>
      </c>
      <c r="E55" s="8" t="s">
        <v>539</v>
      </c>
      <c r="F55" s="7"/>
      <c r="G55" s="7"/>
      <c r="H55" s="7"/>
      <c r="I55" s="7"/>
    </row>
    <row r="56" spans="1:9">
      <c r="A56" s="10" t="s">
        <v>536</v>
      </c>
      <c r="B56" s="10" t="s">
        <v>141</v>
      </c>
      <c r="C56" s="10" t="s">
        <v>538</v>
      </c>
      <c r="D56" s="8">
        <v>85</v>
      </c>
      <c r="E56" s="8" t="s">
        <v>537</v>
      </c>
      <c r="F56" s="7"/>
      <c r="G56" s="7"/>
      <c r="H56" s="7"/>
      <c r="I56" s="7"/>
    </row>
    <row r="57" spans="1:9">
      <c r="A57" s="10" t="s">
        <v>536</v>
      </c>
      <c r="B57" s="10" t="s">
        <v>144</v>
      </c>
      <c r="C57" s="10" t="s">
        <v>535</v>
      </c>
      <c r="D57" s="9">
        <v>5</v>
      </c>
      <c r="E57" s="8" t="s">
        <v>534</v>
      </c>
      <c r="F57" s="7"/>
      <c r="G57" s="7"/>
      <c r="H57" s="7"/>
      <c r="I57" s="7"/>
    </row>
    <row r="58" spans="1:9" ht="33">
      <c r="A58" s="22" t="s">
        <v>531</v>
      </c>
      <c r="B58" s="22" t="s">
        <v>147</v>
      </c>
      <c r="C58" s="22" t="s">
        <v>533</v>
      </c>
      <c r="D58" s="13">
        <v>70</v>
      </c>
      <c r="E58" s="12" t="s">
        <v>532</v>
      </c>
      <c r="F58" s="7"/>
      <c r="G58" s="7"/>
      <c r="H58" s="7"/>
      <c r="I58" s="7"/>
    </row>
    <row r="59" spans="1:9" ht="40.5" customHeight="1">
      <c r="A59" s="22" t="s">
        <v>531</v>
      </c>
      <c r="B59" s="22" t="s">
        <v>150</v>
      </c>
      <c r="C59" s="22" t="s">
        <v>530</v>
      </c>
      <c r="D59" s="21">
        <v>50</v>
      </c>
      <c r="E59" s="13" t="s">
        <v>654</v>
      </c>
      <c r="F59" s="14">
        <v>75</v>
      </c>
      <c r="G59" s="20" t="s">
        <v>655</v>
      </c>
      <c r="H59" s="7"/>
      <c r="I59" s="7"/>
    </row>
    <row r="60" spans="1:9">
      <c r="A60" s="10" t="s">
        <v>526</v>
      </c>
      <c r="B60" s="10" t="s">
        <v>153</v>
      </c>
      <c r="C60" s="10" t="s">
        <v>527</v>
      </c>
      <c r="D60" s="8">
        <v>100</v>
      </c>
      <c r="E60" s="7"/>
      <c r="F60" s="7"/>
      <c r="G60" s="7"/>
      <c r="H60" s="7"/>
      <c r="I60" s="7"/>
    </row>
    <row r="61" spans="1:9">
      <c r="A61" s="10" t="s">
        <v>526</v>
      </c>
      <c r="B61" s="10" t="s">
        <v>155</v>
      </c>
      <c r="C61" s="10" t="s">
        <v>525</v>
      </c>
      <c r="D61" s="8">
        <v>99</v>
      </c>
      <c r="E61" s="8" t="s">
        <v>524</v>
      </c>
      <c r="F61" s="7"/>
      <c r="G61" s="7"/>
      <c r="H61" s="7"/>
      <c r="I61" s="7"/>
    </row>
    <row r="62" spans="1:9">
      <c r="A62" s="10" t="s">
        <v>523</v>
      </c>
      <c r="B62" s="10" t="s">
        <v>158</v>
      </c>
      <c r="C62" s="10" t="s">
        <v>522</v>
      </c>
      <c r="D62" s="9">
        <v>0</v>
      </c>
      <c r="E62" s="8" t="s">
        <v>521</v>
      </c>
      <c r="F62" s="7"/>
      <c r="G62" s="7"/>
      <c r="H62" s="7"/>
      <c r="I62" s="7"/>
    </row>
    <row r="63" spans="1:9">
      <c r="A63" s="7"/>
      <c r="B63" s="7"/>
      <c r="C63" s="7"/>
      <c r="D63" s="7"/>
      <c r="E63" s="7"/>
      <c r="F63" s="7"/>
      <c r="G63" s="7"/>
      <c r="H63" s="7"/>
      <c r="I63" s="7"/>
    </row>
    <row r="64" spans="1:9">
      <c r="A64" s="7"/>
      <c r="C64" s="7" t="s">
        <v>656</v>
      </c>
      <c r="D64" s="7">
        <f>COUNT(D52:D61,D49:D50,D40:D47,D36:D37,D31:D33,D26:D29,D22:D24,D19:D20,D17,D14:D15,D8:D11,D2:D6)</f>
        <v>46</v>
      </c>
      <c r="E64" s="7"/>
      <c r="F64" s="7"/>
      <c r="G64" s="7"/>
      <c r="H64" s="7"/>
      <c r="I64" s="7"/>
    </row>
    <row r="65" spans="1:9">
      <c r="A65" s="7"/>
      <c r="C65" s="7" t="s">
        <v>657</v>
      </c>
      <c r="D65" s="7">
        <v>88.5</v>
      </c>
      <c r="E65" s="7"/>
      <c r="F65" s="7"/>
      <c r="G65" s="7"/>
      <c r="H65" s="7"/>
      <c r="I65" s="7"/>
    </row>
    <row r="66" spans="1:9">
      <c r="A66" s="7"/>
      <c r="B66" s="7"/>
      <c r="C66" s="7"/>
      <c r="D66" s="7"/>
      <c r="E66" s="7"/>
      <c r="F66" s="7"/>
      <c r="G66" s="7"/>
      <c r="H66" s="7"/>
      <c r="I66" s="7"/>
    </row>
    <row r="67" spans="1:9">
      <c r="A67" s="7"/>
      <c r="B67" s="7"/>
      <c r="C67" s="7"/>
      <c r="D67" s="7"/>
      <c r="E67" s="7"/>
      <c r="F67" s="7"/>
      <c r="G67" s="7"/>
      <c r="H67" s="7"/>
      <c r="I67" s="7"/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I84"/>
  <sheetViews>
    <sheetView topLeftCell="A58" workbookViewId="0">
      <selection activeCell="D84" sqref="D84"/>
    </sheetView>
  </sheetViews>
  <sheetFormatPr defaultColWidth="9" defaultRowHeight="16.5"/>
  <cols>
    <col min="1" max="1" width="9" style="6"/>
    <col min="2" max="2" width="14.125" style="6" customWidth="1"/>
    <col min="3" max="3" width="8.5" style="6" customWidth="1"/>
    <col min="4" max="4" width="4.875" style="6" customWidth="1"/>
    <col min="5" max="5" width="47.625" style="6" customWidth="1"/>
    <col min="6" max="6" width="9" style="6" customWidth="1"/>
    <col min="7" max="7" width="18.625" style="6" customWidth="1"/>
    <col min="8" max="16384" width="9" style="6"/>
  </cols>
  <sheetData>
    <row r="1" spans="1:9">
      <c r="A1" s="7" t="s">
        <v>643</v>
      </c>
      <c r="B1" s="8" t="s">
        <v>642</v>
      </c>
      <c r="C1" s="7" t="s">
        <v>641</v>
      </c>
      <c r="D1" s="7" t="s">
        <v>640</v>
      </c>
      <c r="E1" s="7" t="s">
        <v>639</v>
      </c>
      <c r="F1" s="7" t="s">
        <v>658</v>
      </c>
      <c r="G1" s="7" t="s">
        <v>659</v>
      </c>
      <c r="H1" s="7"/>
      <c r="I1" s="7"/>
    </row>
    <row r="2" spans="1:9">
      <c r="A2" s="10" t="s">
        <v>516</v>
      </c>
      <c r="B2" s="10" t="s">
        <v>161</v>
      </c>
      <c r="C2" s="10" t="s">
        <v>520</v>
      </c>
      <c r="D2" s="8">
        <v>94</v>
      </c>
      <c r="E2" s="8" t="s">
        <v>502</v>
      </c>
      <c r="F2" s="7"/>
      <c r="G2" s="8"/>
      <c r="H2" s="9"/>
      <c r="I2" s="7"/>
    </row>
    <row r="3" spans="1:9">
      <c r="A3" s="10" t="s">
        <v>516</v>
      </c>
      <c r="B3" s="10" t="s">
        <v>163</v>
      </c>
      <c r="C3" s="10" t="s">
        <v>519</v>
      </c>
      <c r="D3" s="8">
        <v>95</v>
      </c>
      <c r="E3" s="8" t="s">
        <v>660</v>
      </c>
      <c r="F3" s="7"/>
      <c r="G3" s="8"/>
      <c r="H3" s="7"/>
      <c r="I3" s="7"/>
    </row>
    <row r="4" spans="1:9">
      <c r="A4" s="10" t="s">
        <v>516</v>
      </c>
      <c r="B4" s="10" t="s">
        <v>165</v>
      </c>
      <c r="C4" s="10" t="s">
        <v>517</v>
      </c>
      <c r="D4" s="8">
        <v>94</v>
      </c>
      <c r="E4" s="8" t="s">
        <v>502</v>
      </c>
      <c r="F4" s="7"/>
      <c r="G4" s="8"/>
      <c r="H4" s="7"/>
      <c r="I4" s="7"/>
    </row>
    <row r="5" spans="1:9">
      <c r="A5" s="10" t="s">
        <v>516</v>
      </c>
      <c r="B5" s="10" t="s">
        <v>167</v>
      </c>
      <c r="C5" s="10" t="s">
        <v>515</v>
      </c>
      <c r="D5" s="8">
        <v>95</v>
      </c>
      <c r="E5" s="8" t="s">
        <v>424</v>
      </c>
      <c r="F5" s="8"/>
      <c r="G5" s="8"/>
      <c r="H5" s="7"/>
      <c r="I5" s="7"/>
    </row>
    <row r="6" spans="1:9">
      <c r="A6" s="10" t="s">
        <v>509</v>
      </c>
      <c r="B6" s="10" t="s">
        <v>171</v>
      </c>
      <c r="C6" s="10" t="s">
        <v>514</v>
      </c>
      <c r="D6" s="8">
        <v>98</v>
      </c>
      <c r="E6" s="8" t="s">
        <v>513</v>
      </c>
      <c r="F6" s="8"/>
      <c r="G6" s="8"/>
      <c r="H6" s="8"/>
      <c r="I6" s="7"/>
    </row>
    <row r="7" spans="1:9">
      <c r="A7" s="10" t="s">
        <v>509</v>
      </c>
      <c r="B7" s="10" t="s">
        <v>174</v>
      </c>
      <c r="C7" s="10" t="s">
        <v>512</v>
      </c>
      <c r="D7" s="8">
        <v>100</v>
      </c>
      <c r="E7" s="8"/>
      <c r="F7" s="8"/>
      <c r="G7" s="8"/>
      <c r="H7" s="8"/>
      <c r="I7" s="7"/>
    </row>
    <row r="8" spans="1:9">
      <c r="A8" s="10" t="s">
        <v>509</v>
      </c>
      <c r="B8" s="10" t="s">
        <v>176</v>
      </c>
      <c r="C8" s="10" t="s">
        <v>511</v>
      </c>
      <c r="D8" s="8">
        <v>90</v>
      </c>
      <c r="E8" s="8" t="s">
        <v>510</v>
      </c>
      <c r="F8" s="8"/>
      <c r="G8" s="8"/>
      <c r="H8" s="8"/>
      <c r="I8" s="7"/>
    </row>
    <row r="9" spans="1:9">
      <c r="A9" s="10" t="s">
        <v>509</v>
      </c>
      <c r="B9" s="10" t="s">
        <v>178</v>
      </c>
      <c r="C9" s="10" t="s">
        <v>508</v>
      </c>
      <c r="D9" s="8">
        <v>100</v>
      </c>
      <c r="E9" s="7"/>
      <c r="F9" s="7"/>
      <c r="G9" s="7"/>
      <c r="H9" s="7"/>
      <c r="I9" s="7"/>
    </row>
    <row r="10" spans="1:9">
      <c r="A10" s="10" t="s">
        <v>504</v>
      </c>
      <c r="B10" s="10" t="s">
        <v>182</v>
      </c>
      <c r="C10" s="10" t="s">
        <v>507</v>
      </c>
      <c r="D10" s="8">
        <v>85</v>
      </c>
      <c r="E10" s="8" t="s">
        <v>506</v>
      </c>
      <c r="F10" s="8"/>
      <c r="G10" s="8"/>
      <c r="H10" s="8"/>
      <c r="I10" s="7"/>
    </row>
    <row r="11" spans="1:9">
      <c r="A11" s="10" t="s">
        <v>504</v>
      </c>
      <c r="B11" s="10" t="s">
        <v>184</v>
      </c>
      <c r="C11" s="10" t="s">
        <v>505</v>
      </c>
      <c r="D11" s="8">
        <v>95</v>
      </c>
      <c r="E11" s="8" t="s">
        <v>424</v>
      </c>
      <c r="F11" s="8"/>
      <c r="G11" s="8"/>
      <c r="H11" s="8"/>
      <c r="I11" s="7"/>
    </row>
    <row r="12" spans="1:9">
      <c r="A12" s="10" t="s">
        <v>504</v>
      </c>
      <c r="B12" s="10" t="s">
        <v>187</v>
      </c>
      <c r="C12" s="10" t="s">
        <v>503</v>
      </c>
      <c r="D12" s="8">
        <v>94</v>
      </c>
      <c r="E12" s="8" t="s">
        <v>502</v>
      </c>
      <c r="F12" s="8"/>
      <c r="G12" s="8"/>
      <c r="H12" s="8"/>
      <c r="I12" s="7"/>
    </row>
    <row r="13" spans="1:9">
      <c r="A13" s="10" t="s">
        <v>497</v>
      </c>
      <c r="B13" s="10" t="s">
        <v>191</v>
      </c>
      <c r="C13" s="10" t="s">
        <v>501</v>
      </c>
      <c r="D13" s="8">
        <v>97</v>
      </c>
      <c r="E13" s="8" t="s">
        <v>500</v>
      </c>
      <c r="F13" s="8"/>
      <c r="G13" s="8"/>
      <c r="H13" s="8"/>
      <c r="I13" s="7"/>
    </row>
    <row r="14" spans="1:9">
      <c r="A14" s="10" t="s">
        <v>497</v>
      </c>
      <c r="B14" s="10" t="s">
        <v>193</v>
      </c>
      <c r="C14" s="10" t="s">
        <v>499</v>
      </c>
      <c r="D14" s="8">
        <v>97</v>
      </c>
      <c r="E14" s="8" t="s">
        <v>498</v>
      </c>
      <c r="F14" s="8"/>
      <c r="G14" s="8"/>
      <c r="H14" s="8"/>
      <c r="I14" s="7"/>
    </row>
    <row r="15" spans="1:9">
      <c r="A15" s="10" t="s">
        <v>497</v>
      </c>
      <c r="B15" s="10" t="s">
        <v>195</v>
      </c>
      <c r="C15" s="10" t="s">
        <v>496</v>
      </c>
      <c r="D15" s="8">
        <v>95</v>
      </c>
      <c r="E15" s="8" t="s">
        <v>424</v>
      </c>
      <c r="F15" s="8"/>
      <c r="G15" s="8"/>
      <c r="H15" s="8"/>
      <c r="I15" s="7"/>
    </row>
    <row r="16" spans="1:9">
      <c r="A16" s="10" t="s">
        <v>487</v>
      </c>
      <c r="B16" s="10" t="s">
        <v>199</v>
      </c>
      <c r="C16" s="10" t="s">
        <v>495</v>
      </c>
      <c r="D16" s="8">
        <v>89</v>
      </c>
      <c r="E16" s="8" t="s">
        <v>494</v>
      </c>
      <c r="F16" s="8"/>
      <c r="G16" s="8"/>
      <c r="H16" s="8"/>
      <c r="I16" s="7"/>
    </row>
    <row r="17" spans="1:9">
      <c r="A17" s="10" t="s">
        <v>487</v>
      </c>
      <c r="B17" s="10" t="s">
        <v>201</v>
      </c>
      <c r="C17" s="10" t="s">
        <v>493</v>
      </c>
      <c r="D17" s="8">
        <v>99</v>
      </c>
      <c r="E17" s="8" t="s">
        <v>492</v>
      </c>
      <c r="F17" s="8"/>
      <c r="G17" s="8"/>
      <c r="H17" s="8"/>
      <c r="I17" s="7"/>
    </row>
    <row r="18" spans="1:9">
      <c r="A18" s="10" t="s">
        <v>487</v>
      </c>
      <c r="B18" s="10" t="s">
        <v>203</v>
      </c>
      <c r="C18" s="10" t="s">
        <v>491</v>
      </c>
      <c r="D18" s="8">
        <v>74</v>
      </c>
      <c r="E18" s="8" t="s">
        <v>490</v>
      </c>
      <c r="F18" s="8"/>
      <c r="G18" s="8"/>
      <c r="H18" s="8"/>
      <c r="I18" s="7"/>
    </row>
    <row r="19" spans="1:9">
      <c r="A19" s="10" t="s">
        <v>487</v>
      </c>
      <c r="B19" s="10" t="s">
        <v>206</v>
      </c>
      <c r="C19" s="10" t="s">
        <v>489</v>
      </c>
      <c r="D19" s="8">
        <v>89</v>
      </c>
      <c r="E19" s="8" t="s">
        <v>488</v>
      </c>
      <c r="F19" s="8"/>
      <c r="G19" s="8"/>
      <c r="H19" s="8"/>
      <c r="I19" s="7"/>
    </row>
    <row r="20" spans="1:9">
      <c r="A20" s="10" t="s">
        <v>487</v>
      </c>
      <c r="B20" s="10" t="s">
        <v>209</v>
      </c>
      <c r="C20" s="10" t="s">
        <v>486</v>
      </c>
      <c r="D20" s="8">
        <v>99</v>
      </c>
      <c r="E20" s="8" t="s">
        <v>485</v>
      </c>
      <c r="F20" s="8"/>
      <c r="G20" s="8"/>
      <c r="H20" s="8"/>
      <c r="I20" s="7"/>
    </row>
    <row r="21" spans="1:9">
      <c r="A21" s="10" t="s">
        <v>456</v>
      </c>
      <c r="B21" s="10" t="s">
        <v>212</v>
      </c>
      <c r="C21" s="10" t="s">
        <v>484</v>
      </c>
      <c r="D21" s="8">
        <v>100</v>
      </c>
      <c r="E21" s="7"/>
      <c r="F21" s="7"/>
      <c r="G21" s="7"/>
      <c r="H21" s="7"/>
      <c r="I21" s="7"/>
    </row>
    <row r="22" spans="1:9">
      <c r="A22" s="10" t="s">
        <v>456</v>
      </c>
      <c r="B22" s="10" t="s">
        <v>214</v>
      </c>
      <c r="C22" s="10" t="s">
        <v>483</v>
      </c>
      <c r="D22" s="8">
        <v>99</v>
      </c>
      <c r="E22" s="8" t="s">
        <v>367</v>
      </c>
      <c r="F22" s="8"/>
      <c r="G22" s="8"/>
      <c r="H22" s="8"/>
      <c r="I22" s="7"/>
    </row>
    <row r="23" spans="1:9">
      <c r="A23" s="10" t="s">
        <v>456</v>
      </c>
      <c r="B23" s="10" t="s">
        <v>216</v>
      </c>
      <c r="C23" s="10" t="s">
        <v>482</v>
      </c>
      <c r="D23" s="8">
        <v>99</v>
      </c>
      <c r="E23" s="8" t="s">
        <v>481</v>
      </c>
      <c r="F23" s="8"/>
      <c r="G23" s="8"/>
      <c r="H23" s="8"/>
      <c r="I23" s="7"/>
    </row>
    <row r="24" spans="1:9">
      <c r="A24" s="10" t="s">
        <v>456</v>
      </c>
      <c r="B24" s="10" t="s">
        <v>218</v>
      </c>
      <c r="C24" s="10" t="s">
        <v>480</v>
      </c>
      <c r="D24" s="8">
        <v>100</v>
      </c>
      <c r="E24" s="7"/>
      <c r="F24" s="7"/>
      <c r="G24" s="7"/>
      <c r="H24" s="7"/>
      <c r="I24" s="7"/>
    </row>
    <row r="25" spans="1:9">
      <c r="A25" s="10" t="s">
        <v>456</v>
      </c>
      <c r="B25" s="10" t="s">
        <v>220</v>
      </c>
      <c r="C25" s="10" t="s">
        <v>479</v>
      </c>
      <c r="D25" s="8">
        <v>90</v>
      </c>
      <c r="E25" s="8" t="s">
        <v>478</v>
      </c>
      <c r="F25" s="8"/>
      <c r="G25" s="8"/>
      <c r="H25" s="8"/>
      <c r="I25" s="7"/>
    </row>
    <row r="26" spans="1:9">
      <c r="A26" s="10" t="s">
        <v>456</v>
      </c>
      <c r="B26" s="10" t="s">
        <v>223</v>
      </c>
      <c r="C26" s="10" t="s">
        <v>477</v>
      </c>
      <c r="D26" s="8">
        <v>85</v>
      </c>
      <c r="E26" s="8" t="s">
        <v>476</v>
      </c>
      <c r="F26" s="8"/>
      <c r="G26" s="8"/>
      <c r="H26" s="8"/>
      <c r="I26" s="7"/>
    </row>
    <row r="27" spans="1:9" ht="33">
      <c r="A27" s="22" t="s">
        <v>456</v>
      </c>
      <c r="B27" s="22" t="s">
        <v>226</v>
      </c>
      <c r="C27" s="22" t="s">
        <v>475</v>
      </c>
      <c r="D27" s="21">
        <v>0</v>
      </c>
      <c r="E27" s="13" t="s">
        <v>474</v>
      </c>
      <c r="F27" s="13">
        <v>91</v>
      </c>
      <c r="G27" s="12" t="s">
        <v>661</v>
      </c>
      <c r="H27" s="8"/>
      <c r="I27" s="7"/>
    </row>
    <row r="28" spans="1:9">
      <c r="A28" s="10" t="s">
        <v>456</v>
      </c>
      <c r="B28" s="10" t="s">
        <v>229</v>
      </c>
      <c r="C28" s="10" t="s">
        <v>472</v>
      </c>
      <c r="D28" s="8">
        <v>91</v>
      </c>
      <c r="E28" s="8" t="s">
        <v>471</v>
      </c>
      <c r="F28" s="8"/>
      <c r="G28" s="8"/>
      <c r="H28" s="8"/>
      <c r="I28" s="7"/>
    </row>
    <row r="29" spans="1:9">
      <c r="A29" s="10" t="s">
        <v>456</v>
      </c>
      <c r="B29" s="10" t="s">
        <v>231</v>
      </c>
      <c r="C29" s="10" t="s">
        <v>470</v>
      </c>
      <c r="D29" s="8">
        <v>100</v>
      </c>
      <c r="E29" s="7"/>
      <c r="F29" s="7"/>
      <c r="G29" s="7"/>
      <c r="H29" s="7"/>
      <c r="I29" s="7"/>
    </row>
    <row r="30" spans="1:9">
      <c r="A30" s="10" t="s">
        <v>456</v>
      </c>
      <c r="B30" s="10" t="s">
        <v>233</v>
      </c>
      <c r="C30" s="10" t="s">
        <v>469</v>
      </c>
      <c r="D30" s="8">
        <v>70</v>
      </c>
      <c r="E30" s="8" t="s">
        <v>662</v>
      </c>
      <c r="F30" s="8"/>
      <c r="G30" s="8"/>
      <c r="H30" s="8"/>
      <c r="I30" s="7"/>
    </row>
    <row r="31" spans="1:9">
      <c r="A31" s="10" t="s">
        <v>456</v>
      </c>
      <c r="B31" s="10" t="s">
        <v>235</v>
      </c>
      <c r="C31" s="10" t="s">
        <v>467</v>
      </c>
      <c r="D31" s="8">
        <v>100</v>
      </c>
      <c r="E31" s="7"/>
      <c r="F31" s="7"/>
      <c r="G31" s="7"/>
      <c r="H31" s="7"/>
      <c r="I31" s="7"/>
    </row>
    <row r="32" spans="1:9" ht="33">
      <c r="A32" s="14" t="s">
        <v>431</v>
      </c>
      <c r="B32" s="14" t="s">
        <v>237</v>
      </c>
      <c r="C32" s="14" t="s">
        <v>466</v>
      </c>
      <c r="D32" s="13">
        <v>87</v>
      </c>
      <c r="E32" s="12" t="s">
        <v>465</v>
      </c>
      <c r="F32" s="8"/>
      <c r="G32" s="8"/>
      <c r="H32" s="8"/>
      <c r="I32" s="7"/>
    </row>
    <row r="33" spans="1:9">
      <c r="A33" s="7" t="s">
        <v>431</v>
      </c>
      <c r="B33" s="7" t="s">
        <v>239</v>
      </c>
      <c r="C33" s="7" t="s">
        <v>464</v>
      </c>
      <c r="D33" s="8">
        <v>94</v>
      </c>
      <c r="E33" s="8" t="s">
        <v>463</v>
      </c>
      <c r="F33" s="8"/>
      <c r="G33" s="8"/>
      <c r="H33" s="8"/>
      <c r="I33" s="7"/>
    </row>
    <row r="34" spans="1:9">
      <c r="A34" s="7" t="s">
        <v>431</v>
      </c>
      <c r="B34" s="7" t="s">
        <v>241</v>
      </c>
      <c r="C34" s="7" t="s">
        <v>462</v>
      </c>
      <c r="D34" s="8">
        <v>100</v>
      </c>
      <c r="E34" s="7"/>
      <c r="F34" s="7"/>
      <c r="G34" s="7"/>
      <c r="H34" s="7"/>
      <c r="I34" s="7"/>
    </row>
    <row r="35" spans="1:9">
      <c r="A35" s="7" t="s">
        <v>431</v>
      </c>
      <c r="B35" s="7" t="s">
        <v>243</v>
      </c>
      <c r="C35" s="18" t="s">
        <v>461</v>
      </c>
      <c r="D35" s="8">
        <v>100</v>
      </c>
      <c r="E35" s="7"/>
      <c r="F35" s="7"/>
      <c r="G35" s="7"/>
      <c r="H35" s="7"/>
      <c r="I35" s="7"/>
    </row>
    <row r="36" spans="1:9">
      <c r="A36" s="17" t="s">
        <v>431</v>
      </c>
      <c r="B36" s="16" t="s">
        <v>245</v>
      </c>
      <c r="C36" s="16" t="s">
        <v>460</v>
      </c>
      <c r="D36" s="10">
        <v>70</v>
      </c>
      <c r="E36" s="15" t="s">
        <v>459</v>
      </c>
      <c r="F36" s="15"/>
      <c r="G36" s="15"/>
      <c r="H36" s="15"/>
      <c r="I36" s="7"/>
    </row>
    <row r="37" spans="1:9">
      <c r="A37" s="7" t="s">
        <v>431</v>
      </c>
      <c r="B37" s="7" t="s">
        <v>247</v>
      </c>
      <c r="C37" s="7" t="s">
        <v>458</v>
      </c>
      <c r="D37" s="8">
        <v>77</v>
      </c>
      <c r="E37" s="8" t="s">
        <v>663</v>
      </c>
      <c r="F37" s="8"/>
      <c r="G37" s="8"/>
      <c r="H37" s="8"/>
      <c r="I37" s="7"/>
    </row>
    <row r="38" spans="1:9">
      <c r="A38" s="10" t="s">
        <v>456</v>
      </c>
      <c r="B38" s="10" t="s">
        <v>250</v>
      </c>
      <c r="C38" s="10" t="s">
        <v>455</v>
      </c>
      <c r="D38" s="10">
        <v>99</v>
      </c>
      <c r="E38" s="8" t="s">
        <v>664</v>
      </c>
      <c r="F38" s="8"/>
      <c r="G38" s="8"/>
      <c r="H38" s="8"/>
      <c r="I38" s="7"/>
    </row>
    <row r="39" spans="1:9">
      <c r="A39" s="7" t="s">
        <v>431</v>
      </c>
      <c r="B39" s="7" t="s">
        <v>253</v>
      </c>
      <c r="C39" s="7" t="s">
        <v>453</v>
      </c>
      <c r="D39" s="8">
        <v>90</v>
      </c>
      <c r="E39" s="8" t="s">
        <v>665</v>
      </c>
      <c r="F39" s="8"/>
      <c r="G39" s="8"/>
      <c r="H39" s="8"/>
      <c r="I39" s="7"/>
    </row>
    <row r="40" spans="1:9">
      <c r="A40" s="7" t="s">
        <v>431</v>
      </c>
      <c r="B40" s="7" t="s">
        <v>256</v>
      </c>
      <c r="C40" s="7" t="s">
        <v>451</v>
      </c>
      <c r="D40" s="8">
        <v>100</v>
      </c>
      <c r="E40" s="8"/>
      <c r="F40" s="8"/>
      <c r="G40" s="8"/>
      <c r="H40" s="8"/>
      <c r="I40" s="7"/>
    </row>
    <row r="41" spans="1:9">
      <c r="A41" s="7" t="s">
        <v>431</v>
      </c>
      <c r="B41" s="7" t="s">
        <v>258</v>
      </c>
      <c r="C41" s="7" t="s">
        <v>450</v>
      </c>
      <c r="D41" s="8">
        <v>100</v>
      </c>
      <c r="E41" s="7"/>
      <c r="F41" s="7"/>
      <c r="G41" s="7"/>
      <c r="H41" s="7"/>
      <c r="I41" s="7"/>
    </row>
    <row r="42" spans="1:9">
      <c r="A42" s="7" t="s">
        <v>431</v>
      </c>
      <c r="B42" s="7" t="s">
        <v>261</v>
      </c>
      <c r="C42" s="7" t="s">
        <v>449</v>
      </c>
      <c r="D42" s="8">
        <v>89</v>
      </c>
      <c r="E42" s="8" t="s">
        <v>666</v>
      </c>
      <c r="F42" s="8"/>
      <c r="G42" s="8"/>
      <c r="H42" s="8"/>
      <c r="I42" s="7"/>
    </row>
    <row r="43" spans="1:9">
      <c r="A43" s="7" t="s">
        <v>431</v>
      </c>
      <c r="B43" s="7" t="s">
        <v>263</v>
      </c>
      <c r="C43" s="7" t="s">
        <v>447</v>
      </c>
      <c r="D43" s="7">
        <v>100</v>
      </c>
      <c r="E43" s="7"/>
      <c r="F43" s="7"/>
      <c r="G43" s="7"/>
      <c r="H43" s="7"/>
      <c r="I43" s="7"/>
    </row>
    <row r="44" spans="1:9">
      <c r="A44" s="7" t="s">
        <v>431</v>
      </c>
      <c r="B44" s="7" t="s">
        <v>265</v>
      </c>
      <c r="C44" s="7" t="s">
        <v>446</v>
      </c>
      <c r="D44" s="8">
        <v>100</v>
      </c>
      <c r="E44" s="7"/>
      <c r="F44" s="7"/>
      <c r="G44" s="7"/>
      <c r="H44" s="7"/>
      <c r="I44" s="7"/>
    </row>
    <row r="45" spans="1:9">
      <c r="A45" s="7" t="s">
        <v>431</v>
      </c>
      <c r="B45" s="7" t="s">
        <v>267</v>
      </c>
      <c r="C45" s="7" t="s">
        <v>445</v>
      </c>
      <c r="D45" s="7">
        <v>100</v>
      </c>
      <c r="E45" s="7"/>
      <c r="F45" s="7"/>
      <c r="G45" s="7"/>
      <c r="H45" s="7"/>
      <c r="I45" s="7"/>
    </row>
    <row r="46" spans="1:9" ht="33">
      <c r="A46" s="14" t="s">
        <v>431</v>
      </c>
      <c r="B46" s="14" t="s">
        <v>269</v>
      </c>
      <c r="C46" s="14" t="s">
        <v>444</v>
      </c>
      <c r="D46" s="13">
        <v>87</v>
      </c>
      <c r="E46" s="12" t="s">
        <v>667</v>
      </c>
      <c r="F46" s="8"/>
      <c r="G46" s="8"/>
      <c r="H46" s="8"/>
      <c r="I46" s="7"/>
    </row>
    <row r="47" spans="1:9">
      <c r="A47" s="7" t="s">
        <v>431</v>
      </c>
      <c r="B47" s="7" t="s">
        <v>271</v>
      </c>
      <c r="C47" s="7" t="s">
        <v>442</v>
      </c>
      <c r="D47" s="8">
        <v>95</v>
      </c>
      <c r="E47" s="8" t="s">
        <v>441</v>
      </c>
      <c r="F47" s="8"/>
      <c r="G47" s="8"/>
      <c r="H47" s="8"/>
      <c r="I47" s="7"/>
    </row>
    <row r="48" spans="1:9">
      <c r="A48" s="7" t="s">
        <v>431</v>
      </c>
      <c r="B48" s="7" t="s">
        <v>273</v>
      </c>
      <c r="C48" s="7" t="s">
        <v>440</v>
      </c>
      <c r="D48" s="7">
        <v>100</v>
      </c>
      <c r="E48" s="7"/>
      <c r="F48" s="7"/>
      <c r="G48" s="7"/>
      <c r="H48" s="7"/>
      <c r="I48" s="7"/>
    </row>
    <row r="49" spans="1:9">
      <c r="A49" s="7" t="s">
        <v>431</v>
      </c>
      <c r="B49" s="7" t="s">
        <v>275</v>
      </c>
      <c r="C49" s="7" t="s">
        <v>439</v>
      </c>
      <c r="D49" s="8">
        <v>94</v>
      </c>
      <c r="E49" s="8" t="s">
        <v>438</v>
      </c>
      <c r="F49" s="8"/>
      <c r="G49" s="8"/>
      <c r="H49" s="8"/>
      <c r="I49" s="7"/>
    </row>
    <row r="50" spans="1:9">
      <c r="A50" s="7" t="s">
        <v>431</v>
      </c>
      <c r="B50" s="7" t="s">
        <v>277</v>
      </c>
      <c r="C50" s="7" t="s">
        <v>437</v>
      </c>
      <c r="D50" s="8">
        <v>99</v>
      </c>
      <c r="E50" s="8" t="s">
        <v>436</v>
      </c>
      <c r="F50" s="8"/>
      <c r="G50" s="8"/>
      <c r="H50" s="8"/>
      <c r="I50" s="7"/>
    </row>
    <row r="51" spans="1:9">
      <c r="A51" s="7" t="s">
        <v>431</v>
      </c>
      <c r="B51" s="7" t="s">
        <v>279</v>
      </c>
      <c r="C51" s="7" t="s">
        <v>435</v>
      </c>
      <c r="D51" s="8">
        <v>93</v>
      </c>
      <c r="E51" s="8" t="s">
        <v>434</v>
      </c>
      <c r="F51" s="8"/>
      <c r="G51" s="8"/>
      <c r="H51" s="8"/>
      <c r="I51" s="7"/>
    </row>
    <row r="52" spans="1:9">
      <c r="A52" s="7" t="s">
        <v>431</v>
      </c>
      <c r="B52" s="7" t="s">
        <v>281</v>
      </c>
      <c r="C52" s="7" t="s">
        <v>433</v>
      </c>
      <c r="D52" s="8">
        <v>97</v>
      </c>
      <c r="E52" s="8" t="s">
        <v>432</v>
      </c>
      <c r="F52" s="8"/>
      <c r="G52" s="8"/>
      <c r="H52" s="8"/>
      <c r="I52" s="7"/>
    </row>
    <row r="53" spans="1:9">
      <c r="A53" s="7" t="s">
        <v>431</v>
      </c>
      <c r="B53" s="7" t="s">
        <v>283</v>
      </c>
      <c r="C53" s="7" t="s">
        <v>430</v>
      </c>
      <c r="D53" s="7">
        <v>94</v>
      </c>
      <c r="E53" s="7" t="s">
        <v>429</v>
      </c>
      <c r="F53" s="7"/>
      <c r="G53" s="7"/>
      <c r="H53" s="7"/>
      <c r="I53" s="7"/>
    </row>
    <row r="54" spans="1:9">
      <c r="A54" s="7" t="s">
        <v>407</v>
      </c>
      <c r="B54" s="7" t="s">
        <v>286</v>
      </c>
      <c r="C54" s="7" t="s">
        <v>428</v>
      </c>
      <c r="D54" s="8">
        <v>100</v>
      </c>
      <c r="E54" s="7"/>
      <c r="F54" s="7"/>
      <c r="G54" s="7"/>
      <c r="H54" s="7"/>
      <c r="I54" s="7"/>
    </row>
    <row r="55" spans="1:9">
      <c r="A55" s="7" t="s">
        <v>407</v>
      </c>
      <c r="B55" s="7" t="s">
        <v>288</v>
      </c>
      <c r="C55" s="7" t="s">
        <v>427</v>
      </c>
      <c r="D55" s="8">
        <v>93</v>
      </c>
      <c r="E55" s="8" t="s">
        <v>426</v>
      </c>
      <c r="F55" s="8"/>
      <c r="G55" s="8"/>
      <c r="H55" s="8"/>
      <c r="I55" s="7"/>
    </row>
    <row r="56" spans="1:9">
      <c r="A56" s="7" t="s">
        <v>407</v>
      </c>
      <c r="B56" s="7" t="s">
        <v>290</v>
      </c>
      <c r="C56" s="7" t="s">
        <v>425</v>
      </c>
      <c r="D56" s="8">
        <v>95</v>
      </c>
      <c r="E56" s="8" t="s">
        <v>424</v>
      </c>
      <c r="F56" s="8"/>
      <c r="G56" s="8"/>
      <c r="H56" s="8"/>
      <c r="I56" s="7"/>
    </row>
    <row r="57" spans="1:9">
      <c r="A57" s="7" t="s">
        <v>407</v>
      </c>
      <c r="B57" s="7" t="s">
        <v>293</v>
      </c>
      <c r="C57" s="7" t="s">
        <v>423</v>
      </c>
      <c r="D57" s="8">
        <v>95</v>
      </c>
      <c r="E57" s="8" t="s">
        <v>422</v>
      </c>
      <c r="F57" s="8"/>
      <c r="G57" s="8"/>
      <c r="H57" s="8"/>
      <c r="I57" s="7"/>
    </row>
    <row r="58" spans="1:9" ht="33">
      <c r="A58" s="14" t="s">
        <v>407</v>
      </c>
      <c r="B58" s="14" t="s">
        <v>296</v>
      </c>
      <c r="C58" s="14" t="s">
        <v>421</v>
      </c>
      <c r="D58" s="13">
        <v>79</v>
      </c>
      <c r="E58" s="12" t="s">
        <v>668</v>
      </c>
      <c r="F58" s="8"/>
      <c r="G58" s="8"/>
      <c r="H58" s="8"/>
      <c r="I58" s="7"/>
    </row>
    <row r="59" spans="1:9">
      <c r="A59" s="7" t="s">
        <v>407</v>
      </c>
      <c r="B59" s="7" t="s">
        <v>298</v>
      </c>
      <c r="C59" s="7" t="s">
        <v>419</v>
      </c>
      <c r="D59" s="8">
        <v>100</v>
      </c>
      <c r="E59" s="8"/>
      <c r="F59" s="8"/>
      <c r="G59" s="8"/>
      <c r="H59" s="8"/>
      <c r="I59" s="7"/>
    </row>
    <row r="60" spans="1:9">
      <c r="A60" s="7" t="s">
        <v>407</v>
      </c>
      <c r="B60" s="7" t="s">
        <v>301</v>
      </c>
      <c r="C60" s="7" t="s">
        <v>418</v>
      </c>
      <c r="D60" s="7"/>
      <c r="E60" s="14" t="s">
        <v>403</v>
      </c>
      <c r="F60" s="14"/>
      <c r="G60" s="14"/>
      <c r="H60" s="14"/>
      <c r="I60" s="7"/>
    </row>
    <row r="61" spans="1:9">
      <c r="A61" s="7" t="s">
        <v>407</v>
      </c>
      <c r="B61" s="7" t="s">
        <v>303</v>
      </c>
      <c r="C61" s="7" t="s">
        <v>417</v>
      </c>
      <c r="D61" s="7">
        <v>100</v>
      </c>
      <c r="E61" s="7"/>
      <c r="F61" s="7"/>
      <c r="G61" s="7"/>
      <c r="H61" s="7"/>
      <c r="I61" s="7"/>
    </row>
    <row r="62" spans="1:9">
      <c r="A62" s="7" t="s">
        <v>407</v>
      </c>
      <c r="B62" s="7" t="s">
        <v>305</v>
      </c>
      <c r="C62" s="7" t="s">
        <v>416</v>
      </c>
      <c r="D62" s="8">
        <v>100</v>
      </c>
      <c r="E62" s="8"/>
      <c r="F62" s="8"/>
      <c r="G62" s="8"/>
      <c r="H62" s="8"/>
      <c r="I62" s="7"/>
    </row>
    <row r="63" spans="1:9" ht="33">
      <c r="A63" s="14" t="s">
        <v>407</v>
      </c>
      <c r="B63" s="14" t="s">
        <v>307</v>
      </c>
      <c r="C63" s="14" t="s">
        <v>415</v>
      </c>
      <c r="D63" s="13">
        <v>74</v>
      </c>
      <c r="E63" s="12" t="s">
        <v>669</v>
      </c>
      <c r="F63" s="8"/>
      <c r="G63" s="8"/>
      <c r="H63" s="8"/>
      <c r="I63" s="7"/>
    </row>
    <row r="64" spans="1:9">
      <c r="A64" s="7" t="s">
        <v>407</v>
      </c>
      <c r="B64" s="7" t="s">
        <v>310</v>
      </c>
      <c r="C64" s="7" t="s">
        <v>413</v>
      </c>
      <c r="D64" s="8">
        <v>97</v>
      </c>
      <c r="E64" s="8" t="s">
        <v>412</v>
      </c>
      <c r="F64" s="8"/>
      <c r="G64" s="8"/>
      <c r="H64" s="8"/>
      <c r="I64" s="7"/>
    </row>
    <row r="65" spans="1:9">
      <c r="A65" s="7" t="s">
        <v>407</v>
      </c>
      <c r="B65" s="7" t="s">
        <v>312</v>
      </c>
      <c r="C65" s="7" t="s">
        <v>411</v>
      </c>
      <c r="D65" s="8">
        <v>100</v>
      </c>
      <c r="E65" s="8"/>
      <c r="F65" s="8"/>
      <c r="G65" s="8"/>
      <c r="H65" s="8"/>
      <c r="I65" s="7"/>
    </row>
    <row r="66" spans="1:9">
      <c r="A66" s="7" t="s">
        <v>407</v>
      </c>
      <c r="B66" s="7" t="s">
        <v>314</v>
      </c>
      <c r="C66" s="7" t="s">
        <v>410</v>
      </c>
      <c r="D66" s="8">
        <v>100</v>
      </c>
      <c r="E66" s="8"/>
      <c r="F66" s="8"/>
      <c r="G66" s="8"/>
      <c r="H66" s="8"/>
      <c r="I66" s="7"/>
    </row>
    <row r="67" spans="1:9">
      <c r="A67" s="7" t="s">
        <v>407</v>
      </c>
      <c r="B67" s="7" t="s">
        <v>316</v>
      </c>
      <c r="C67" s="7" t="s">
        <v>409</v>
      </c>
      <c r="D67" s="8">
        <v>98</v>
      </c>
      <c r="E67" s="8" t="s">
        <v>408</v>
      </c>
      <c r="F67" s="8"/>
      <c r="G67" s="8"/>
      <c r="H67" s="8"/>
      <c r="I67" s="7"/>
    </row>
    <row r="68" spans="1:9">
      <c r="A68" s="7" t="s">
        <v>407</v>
      </c>
      <c r="B68" s="7" t="s">
        <v>318</v>
      </c>
      <c r="C68" s="7" t="s">
        <v>406</v>
      </c>
      <c r="D68" s="8">
        <v>100</v>
      </c>
      <c r="E68" s="8"/>
      <c r="F68" s="8"/>
      <c r="G68" s="8"/>
      <c r="H68" s="8"/>
      <c r="I68" s="7"/>
    </row>
    <row r="69" spans="1:9">
      <c r="A69" s="7" t="s">
        <v>405</v>
      </c>
      <c r="B69" s="7" t="s">
        <v>321</v>
      </c>
      <c r="C69" s="7" t="s">
        <v>404</v>
      </c>
      <c r="D69" s="7"/>
      <c r="E69" s="11" t="s">
        <v>403</v>
      </c>
      <c r="F69" s="11"/>
      <c r="G69" s="11"/>
      <c r="H69" s="11"/>
      <c r="I69" s="7"/>
    </row>
    <row r="70" spans="1:9">
      <c r="A70" s="7" t="s">
        <v>396</v>
      </c>
      <c r="B70" s="7" t="s">
        <v>324</v>
      </c>
      <c r="C70" s="7" t="s">
        <v>402</v>
      </c>
      <c r="D70" s="8">
        <v>93</v>
      </c>
      <c r="E70" s="8" t="s">
        <v>670</v>
      </c>
      <c r="F70" s="8"/>
      <c r="G70" s="8"/>
      <c r="H70" s="8"/>
      <c r="I70" s="7"/>
    </row>
    <row r="71" spans="1:9">
      <c r="A71" s="7" t="s">
        <v>396</v>
      </c>
      <c r="B71" s="7" t="s">
        <v>327</v>
      </c>
      <c r="C71" s="7" t="s">
        <v>400</v>
      </c>
      <c r="D71" s="8">
        <v>89</v>
      </c>
      <c r="E71" s="8" t="s">
        <v>394</v>
      </c>
      <c r="F71" s="8"/>
      <c r="G71" s="8"/>
      <c r="H71" s="8"/>
      <c r="I71" s="7"/>
    </row>
    <row r="72" spans="1:9">
      <c r="A72" s="10" t="s">
        <v>399</v>
      </c>
      <c r="B72" s="10" t="s">
        <v>330</v>
      </c>
      <c r="C72" s="10" t="s">
        <v>398</v>
      </c>
      <c r="D72" s="9">
        <v>60</v>
      </c>
      <c r="E72" s="8" t="s">
        <v>671</v>
      </c>
      <c r="F72" s="8"/>
      <c r="G72" s="8"/>
      <c r="H72" s="8"/>
      <c r="I72" s="7"/>
    </row>
    <row r="73" spans="1:9">
      <c r="A73" s="7" t="s">
        <v>396</v>
      </c>
      <c r="B73" s="7" t="s">
        <v>332</v>
      </c>
      <c r="C73" s="7" t="s">
        <v>395</v>
      </c>
      <c r="D73" s="8">
        <v>89</v>
      </c>
      <c r="E73" s="8" t="s">
        <v>394</v>
      </c>
      <c r="F73" s="8"/>
      <c r="G73" s="8"/>
      <c r="H73" s="8"/>
      <c r="I73" s="7"/>
    </row>
    <row r="74" spans="1:9">
      <c r="A74" s="7" t="s">
        <v>385</v>
      </c>
      <c r="B74" s="7" t="s">
        <v>336</v>
      </c>
      <c r="C74" s="7" t="s">
        <v>393</v>
      </c>
      <c r="D74" s="8">
        <v>85</v>
      </c>
      <c r="E74" s="8" t="s">
        <v>672</v>
      </c>
      <c r="F74" s="8"/>
      <c r="G74" s="8"/>
      <c r="H74" s="8"/>
      <c r="I74" s="7"/>
    </row>
    <row r="75" spans="1:9">
      <c r="A75" s="7" t="s">
        <v>385</v>
      </c>
      <c r="B75" s="7" t="s">
        <v>339</v>
      </c>
      <c r="C75" s="7" t="s">
        <v>391</v>
      </c>
      <c r="D75" s="8">
        <v>95</v>
      </c>
      <c r="E75" s="8" t="s">
        <v>390</v>
      </c>
      <c r="F75" s="8"/>
      <c r="G75" s="8"/>
      <c r="H75" s="8"/>
      <c r="I75" s="7"/>
    </row>
    <row r="76" spans="1:9">
      <c r="A76" s="7" t="s">
        <v>385</v>
      </c>
      <c r="B76" s="7" t="s">
        <v>342</v>
      </c>
      <c r="C76" s="7" t="s">
        <v>389</v>
      </c>
      <c r="D76" s="8">
        <v>89</v>
      </c>
      <c r="E76" s="8" t="s">
        <v>388</v>
      </c>
      <c r="F76" s="8"/>
      <c r="G76" s="8"/>
      <c r="H76" s="8"/>
      <c r="I76" s="7"/>
    </row>
    <row r="77" spans="1:9">
      <c r="A77" s="7" t="s">
        <v>385</v>
      </c>
      <c r="B77" s="7" t="s">
        <v>344</v>
      </c>
      <c r="C77" s="7" t="s">
        <v>387</v>
      </c>
      <c r="D77" s="8">
        <v>100</v>
      </c>
      <c r="E77" s="7"/>
      <c r="F77" s="7"/>
      <c r="G77" s="7"/>
      <c r="H77" s="7"/>
      <c r="I77" s="7"/>
    </row>
    <row r="78" spans="1:9">
      <c r="A78" s="7" t="s">
        <v>385</v>
      </c>
      <c r="B78" s="7" t="s">
        <v>346</v>
      </c>
      <c r="C78" s="7" t="s">
        <v>386</v>
      </c>
      <c r="D78" s="8">
        <v>100</v>
      </c>
      <c r="E78" s="7"/>
      <c r="F78" s="7"/>
      <c r="G78" s="7"/>
      <c r="H78" s="7"/>
      <c r="I78" s="7"/>
    </row>
    <row r="79" spans="1:9">
      <c r="A79" s="7" t="s">
        <v>385</v>
      </c>
      <c r="B79" s="7" t="s">
        <v>349</v>
      </c>
      <c r="C79" s="7" t="s">
        <v>384</v>
      </c>
      <c r="D79" s="8">
        <v>90</v>
      </c>
      <c r="E79" s="8" t="s">
        <v>368</v>
      </c>
      <c r="F79" s="8"/>
      <c r="G79" s="8"/>
      <c r="H79" s="8"/>
      <c r="I79" s="7"/>
    </row>
    <row r="80" spans="1:9">
      <c r="A80" s="7" t="s">
        <v>383</v>
      </c>
      <c r="B80" s="7" t="s">
        <v>352</v>
      </c>
      <c r="C80" s="7" t="s">
        <v>382</v>
      </c>
      <c r="D80" s="8">
        <v>100</v>
      </c>
      <c r="E80" s="7"/>
      <c r="F80" s="7"/>
      <c r="G80" s="7"/>
      <c r="H80" s="7"/>
      <c r="I80" s="7"/>
    </row>
    <row r="81" spans="1:9">
      <c r="A81" s="7" t="s">
        <v>381</v>
      </c>
      <c r="B81" s="7" t="s">
        <v>356</v>
      </c>
      <c r="C81" s="7" t="s">
        <v>380</v>
      </c>
      <c r="D81" s="8">
        <v>100</v>
      </c>
      <c r="E81" s="7"/>
      <c r="F81" s="7"/>
      <c r="G81" s="7"/>
      <c r="H81" s="7"/>
      <c r="I81" s="7"/>
    </row>
    <row r="82" spans="1:9">
      <c r="A82" s="7"/>
      <c r="B82" s="7"/>
      <c r="C82" s="7"/>
      <c r="D82" s="7"/>
      <c r="E82" s="7"/>
      <c r="F82" s="7"/>
      <c r="G82" s="7"/>
      <c r="H82" s="7"/>
      <c r="I82" s="7"/>
    </row>
    <row r="83" spans="1:9">
      <c r="A83" s="7"/>
      <c r="C83" s="7" t="s">
        <v>673</v>
      </c>
      <c r="D83" s="7">
        <f>COUNT(D70:D81,D61:D68,D28:D59,D2:D26)</f>
        <v>77</v>
      </c>
      <c r="E83" s="7"/>
      <c r="F83" s="7"/>
      <c r="G83" s="7"/>
      <c r="H83" s="7"/>
      <c r="I83" s="7"/>
    </row>
    <row r="84" spans="1:9">
      <c r="A84" s="7"/>
      <c r="C84" s="7" t="s">
        <v>674</v>
      </c>
      <c r="D84" s="7">
        <v>95.2</v>
      </c>
      <c r="E84" s="7"/>
      <c r="F84" s="7"/>
      <c r="G84" s="7"/>
      <c r="H84" s="7"/>
      <c r="I84" s="7"/>
    </row>
  </sheetData>
  <phoneticPr fontId="4" type="noConversion"/>
  <pageMargins left="0.7" right="0.7" top="0.75" bottom="0.75" header="0.3" footer="0.3"/>
  <pageSetup paperSize="9" orientation="portrait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E990"/>
  <sheetViews>
    <sheetView topLeftCell="A109" workbookViewId="0">
      <selection activeCell="C109" sqref="C1:C1048576"/>
    </sheetView>
  </sheetViews>
  <sheetFormatPr defaultColWidth="11.25" defaultRowHeight="15" customHeight="1"/>
  <cols>
    <col min="1" max="1" width="8.25" customWidth="1"/>
    <col min="2" max="2" width="13.75" customWidth="1"/>
    <col min="4" max="4" width="62.875" bestFit="1" customWidth="1"/>
  </cols>
  <sheetData>
    <row r="1" spans="1:5" ht="16.5">
      <c r="A1" s="35" t="s">
        <v>675</v>
      </c>
      <c r="B1" s="36" t="s">
        <v>1</v>
      </c>
      <c r="C1" s="36" t="s">
        <v>3</v>
      </c>
      <c r="D1" s="36" t="s">
        <v>4</v>
      </c>
    </row>
    <row r="2" spans="1:5" ht="16.5">
      <c r="A2" s="35" t="s">
        <v>5</v>
      </c>
      <c r="B2" s="35" t="s">
        <v>6</v>
      </c>
      <c r="C2" s="65">
        <f>總成績!D2</f>
        <v>100</v>
      </c>
      <c r="D2" s="36"/>
    </row>
    <row r="3" spans="1:5" ht="82.5">
      <c r="A3" s="35" t="s">
        <v>8</v>
      </c>
      <c r="B3" s="35" t="s">
        <v>9</v>
      </c>
      <c r="C3" s="65">
        <f>總成績!D3</f>
        <v>45</v>
      </c>
      <c r="D3" s="37" t="s">
        <v>369</v>
      </c>
    </row>
    <row r="4" spans="1:5" ht="66">
      <c r="A4" s="35" t="s">
        <v>11</v>
      </c>
      <c r="B4" s="35" t="s">
        <v>12</v>
      </c>
      <c r="C4" s="65">
        <f>總成績!D4</f>
        <v>60</v>
      </c>
      <c r="D4" s="37" t="s">
        <v>375</v>
      </c>
      <c r="E4" s="2"/>
    </row>
    <row r="5" spans="1:5" ht="16.5">
      <c r="A5" s="35" t="s">
        <v>11</v>
      </c>
      <c r="B5" s="35" t="s">
        <v>14</v>
      </c>
      <c r="C5" s="65">
        <f>總成績!D5</f>
        <v>100</v>
      </c>
      <c r="D5" s="36"/>
    </row>
    <row r="6" spans="1:5" ht="16.5">
      <c r="A6" s="35" t="s">
        <v>11</v>
      </c>
      <c r="B6" s="35" t="s">
        <v>16</v>
      </c>
      <c r="C6" s="65">
        <f>總成績!D6</f>
        <v>90</v>
      </c>
      <c r="D6" s="36" t="s">
        <v>18</v>
      </c>
    </row>
    <row r="7" spans="1:5" ht="16.5">
      <c r="A7" s="35" t="s">
        <v>19</v>
      </c>
      <c r="B7" s="35" t="s">
        <v>20</v>
      </c>
      <c r="C7" s="65">
        <f>總成績!D7</f>
        <v>0</v>
      </c>
      <c r="D7" s="36" t="s">
        <v>22</v>
      </c>
    </row>
    <row r="8" spans="1:5" ht="16.5">
      <c r="A8" s="35" t="s">
        <v>23</v>
      </c>
      <c r="B8" s="35" t="s">
        <v>24</v>
      </c>
      <c r="C8" s="65">
        <f>總成績!D8</f>
        <v>90</v>
      </c>
      <c r="D8" s="36" t="s">
        <v>26</v>
      </c>
    </row>
    <row r="9" spans="1:5" ht="16.5">
      <c r="A9" s="35" t="s">
        <v>27</v>
      </c>
      <c r="B9" s="35" t="s">
        <v>28</v>
      </c>
      <c r="C9" s="65">
        <f>總成績!D9</f>
        <v>100</v>
      </c>
      <c r="D9" s="36"/>
    </row>
    <row r="10" spans="1:5" ht="16.5">
      <c r="A10" s="35" t="s">
        <v>30</v>
      </c>
      <c r="B10" s="35" t="s">
        <v>31</v>
      </c>
      <c r="C10" s="65">
        <f>總成績!D10</f>
        <v>100</v>
      </c>
      <c r="D10" s="35"/>
    </row>
    <row r="11" spans="1:5" ht="16.5">
      <c r="A11" s="35" t="s">
        <v>33</v>
      </c>
      <c r="B11" s="35" t="s">
        <v>34</v>
      </c>
      <c r="C11" s="65">
        <f>總成績!D11</f>
        <v>0</v>
      </c>
      <c r="D11" s="36" t="s">
        <v>22</v>
      </c>
    </row>
    <row r="12" spans="1:5" ht="16.5">
      <c r="A12" s="35" t="s">
        <v>36</v>
      </c>
      <c r="B12" s="35" t="s">
        <v>39</v>
      </c>
      <c r="C12" s="65">
        <f>總成績!D12</f>
        <v>0</v>
      </c>
      <c r="D12" s="36" t="s">
        <v>22</v>
      </c>
    </row>
    <row r="13" spans="1:5" ht="16.5">
      <c r="A13" s="35" t="s">
        <v>36</v>
      </c>
      <c r="B13" s="35" t="s">
        <v>41</v>
      </c>
      <c r="C13" s="65">
        <f>總成績!D13</f>
        <v>0</v>
      </c>
      <c r="D13" s="36" t="s">
        <v>22</v>
      </c>
    </row>
    <row r="14" spans="1:5" ht="16.5">
      <c r="A14" s="35" t="s">
        <v>36</v>
      </c>
      <c r="B14" s="35" t="s">
        <v>43</v>
      </c>
      <c r="C14" s="65">
        <f>總成績!D14</f>
        <v>100</v>
      </c>
      <c r="D14" s="36"/>
    </row>
    <row r="15" spans="1:5" ht="16.5">
      <c r="A15" s="35" t="s">
        <v>36</v>
      </c>
      <c r="B15" s="35" t="s">
        <v>45</v>
      </c>
      <c r="C15" s="65">
        <f>總成績!D15</f>
        <v>0</v>
      </c>
      <c r="D15" s="36" t="s">
        <v>22</v>
      </c>
    </row>
    <row r="16" spans="1:5" ht="16.5">
      <c r="A16" s="35" t="s">
        <v>36</v>
      </c>
      <c r="B16" s="35" t="s">
        <v>47</v>
      </c>
      <c r="C16" s="65">
        <f>總成績!D16</f>
        <v>0</v>
      </c>
      <c r="D16" s="35"/>
    </row>
    <row r="17" spans="1:4" ht="16.5">
      <c r="A17" s="35" t="s">
        <v>36</v>
      </c>
      <c r="B17" s="35" t="s">
        <v>51</v>
      </c>
      <c r="C17" s="65">
        <f>總成績!D17</f>
        <v>95</v>
      </c>
      <c r="D17" s="36" t="s">
        <v>53</v>
      </c>
    </row>
    <row r="18" spans="1:4" ht="16.5">
      <c r="A18" s="35" t="s">
        <v>36</v>
      </c>
      <c r="B18" s="35" t="s">
        <v>54</v>
      </c>
      <c r="C18" s="65">
        <f>總成績!D18</f>
        <v>0</v>
      </c>
      <c r="D18" s="36" t="s">
        <v>22</v>
      </c>
    </row>
    <row r="19" spans="1:4" ht="16.5">
      <c r="A19" s="35" t="s">
        <v>56</v>
      </c>
      <c r="B19" s="35" t="s">
        <v>59</v>
      </c>
      <c r="C19" s="65">
        <f>總成績!D19</f>
        <v>0</v>
      </c>
      <c r="D19" s="36" t="s">
        <v>22</v>
      </c>
    </row>
    <row r="20" spans="1:4" ht="16.5">
      <c r="A20" s="35" t="s">
        <v>61</v>
      </c>
      <c r="B20" s="35" t="s">
        <v>62</v>
      </c>
      <c r="C20" s="65">
        <f>總成績!D20</f>
        <v>80</v>
      </c>
      <c r="D20" s="36" t="s">
        <v>64</v>
      </c>
    </row>
    <row r="21" spans="1:4" ht="16.5">
      <c r="A21" s="35" t="s">
        <v>65</v>
      </c>
      <c r="B21" s="35" t="s">
        <v>66</v>
      </c>
      <c r="C21" s="65">
        <f>總成績!D21</f>
        <v>0</v>
      </c>
      <c r="D21" s="36" t="s">
        <v>68</v>
      </c>
    </row>
    <row r="22" spans="1:4" ht="16.5">
      <c r="A22" s="35" t="s">
        <v>71</v>
      </c>
      <c r="B22" s="35" t="s">
        <v>72</v>
      </c>
      <c r="C22" s="65">
        <f>總成績!D22</f>
        <v>100</v>
      </c>
      <c r="D22" s="35"/>
    </row>
    <row r="23" spans="1:4" ht="16.5">
      <c r="A23" s="35" t="s">
        <v>71</v>
      </c>
      <c r="B23" s="35" t="s">
        <v>74</v>
      </c>
      <c r="C23" s="65">
        <f>總成績!D23</f>
        <v>100</v>
      </c>
      <c r="D23" s="35"/>
    </row>
    <row r="24" spans="1:4" ht="16.5">
      <c r="A24" s="35" t="s">
        <v>71</v>
      </c>
      <c r="B24" s="35" t="s">
        <v>76</v>
      </c>
      <c r="C24" s="65">
        <f>總成績!D24</f>
        <v>100</v>
      </c>
      <c r="D24" s="35"/>
    </row>
    <row r="25" spans="1:4" ht="49.5">
      <c r="A25" s="35" t="s">
        <v>71</v>
      </c>
      <c r="B25" s="35" t="s">
        <v>78</v>
      </c>
      <c r="C25" s="65">
        <f>總成績!D25</f>
        <v>75</v>
      </c>
      <c r="D25" s="37" t="s">
        <v>376</v>
      </c>
    </row>
    <row r="26" spans="1:4" ht="16.5">
      <c r="A26" s="35" t="s">
        <v>71</v>
      </c>
      <c r="B26" s="35" t="s">
        <v>80</v>
      </c>
      <c r="C26" s="65">
        <f>總成績!D26</f>
        <v>75</v>
      </c>
      <c r="D26" s="36" t="s">
        <v>82</v>
      </c>
    </row>
    <row r="27" spans="1:4" ht="16.5">
      <c r="A27" s="35" t="s">
        <v>71</v>
      </c>
      <c r="B27" s="35" t="s">
        <v>83</v>
      </c>
      <c r="C27" s="65">
        <f>總成績!D27</f>
        <v>95</v>
      </c>
      <c r="D27" s="36" t="s">
        <v>831</v>
      </c>
    </row>
    <row r="28" spans="1:4" ht="16.5">
      <c r="A28" s="35" t="s">
        <v>71</v>
      </c>
      <c r="B28" s="35" t="s">
        <v>86</v>
      </c>
      <c r="C28" s="65">
        <f>總成績!D28</f>
        <v>100</v>
      </c>
      <c r="D28" s="35"/>
    </row>
    <row r="29" spans="1:4" ht="16.5">
      <c r="A29" s="35" t="s">
        <v>71</v>
      </c>
      <c r="B29" s="35" t="s">
        <v>88</v>
      </c>
      <c r="C29" s="65">
        <f>總成績!D29</f>
        <v>100</v>
      </c>
      <c r="D29" s="35"/>
    </row>
    <row r="30" spans="1:4" ht="16.5">
      <c r="A30" s="35" t="s">
        <v>71</v>
      </c>
      <c r="B30" s="35" t="s">
        <v>90</v>
      </c>
      <c r="C30" s="65">
        <f>總成績!D30</f>
        <v>0</v>
      </c>
      <c r="D30" s="35"/>
    </row>
    <row r="31" spans="1:4" ht="16.5">
      <c r="A31" s="35" t="s">
        <v>71</v>
      </c>
      <c r="B31" s="35" t="s">
        <v>93</v>
      </c>
      <c r="C31" s="65">
        <f>總成績!D31</f>
        <v>95</v>
      </c>
      <c r="D31" s="36" t="s">
        <v>95</v>
      </c>
    </row>
    <row r="32" spans="1:4" ht="16.5">
      <c r="A32" s="35" t="s">
        <v>71</v>
      </c>
      <c r="B32" s="35" t="s">
        <v>96</v>
      </c>
      <c r="C32" s="65">
        <f>總成績!D32</f>
        <v>85</v>
      </c>
      <c r="D32" s="36" t="s">
        <v>98</v>
      </c>
    </row>
    <row r="33" spans="1:4" ht="16.5">
      <c r="A33" s="35" t="s">
        <v>71</v>
      </c>
      <c r="B33" s="35" t="s">
        <v>99</v>
      </c>
      <c r="C33" s="65">
        <f>總成績!D33</f>
        <v>100</v>
      </c>
      <c r="D33" s="35"/>
    </row>
    <row r="34" spans="1:4" ht="16.5">
      <c r="A34" s="35" t="s">
        <v>71</v>
      </c>
      <c r="B34" s="35" t="s">
        <v>101</v>
      </c>
      <c r="C34" s="65">
        <f>總成績!D34</f>
        <v>0</v>
      </c>
      <c r="D34" s="36" t="s">
        <v>103</v>
      </c>
    </row>
    <row r="35" spans="1:4" ht="16.5">
      <c r="A35" s="35" t="s">
        <v>71</v>
      </c>
      <c r="B35" s="35" t="s">
        <v>106</v>
      </c>
      <c r="C35" s="65">
        <f>總成績!D35</f>
        <v>0</v>
      </c>
      <c r="D35" s="36" t="s">
        <v>103</v>
      </c>
    </row>
    <row r="36" spans="1:4" ht="16.5">
      <c r="A36" s="35" t="s">
        <v>71</v>
      </c>
      <c r="B36" s="35" t="s">
        <v>108</v>
      </c>
      <c r="C36" s="65">
        <f>總成績!D36</f>
        <v>100</v>
      </c>
      <c r="D36" s="36"/>
    </row>
    <row r="37" spans="1:4" ht="82.5">
      <c r="A37" s="35" t="s">
        <v>71</v>
      </c>
      <c r="B37" s="35" t="s">
        <v>110</v>
      </c>
      <c r="C37" s="65">
        <f>總成績!D37</f>
        <v>39</v>
      </c>
      <c r="D37" s="37" t="s">
        <v>370</v>
      </c>
    </row>
    <row r="38" spans="1:4" ht="16.5">
      <c r="A38" s="35" t="s">
        <v>71</v>
      </c>
      <c r="B38" s="35" t="s">
        <v>112</v>
      </c>
      <c r="C38" s="65">
        <f>總成績!D38</f>
        <v>100</v>
      </c>
      <c r="D38" s="35"/>
    </row>
    <row r="39" spans="1:4" ht="16.5">
      <c r="A39" s="35" t="s">
        <v>71</v>
      </c>
      <c r="B39" s="35" t="s">
        <v>114</v>
      </c>
      <c r="C39" s="65">
        <f>總成績!D39</f>
        <v>100</v>
      </c>
      <c r="D39" s="35"/>
    </row>
    <row r="40" spans="1:4" ht="16.5">
      <c r="A40" s="35" t="s">
        <v>71</v>
      </c>
      <c r="B40" s="35" t="s">
        <v>116</v>
      </c>
      <c r="C40" s="65">
        <f>總成績!D40</f>
        <v>90</v>
      </c>
      <c r="D40" s="36" t="s">
        <v>371</v>
      </c>
    </row>
    <row r="41" spans="1:4" ht="16.5">
      <c r="A41" s="35" t="s">
        <v>71</v>
      </c>
      <c r="B41" s="35" t="s">
        <v>118</v>
      </c>
      <c r="C41" s="65">
        <f>總成績!D41</f>
        <v>82</v>
      </c>
      <c r="D41" s="36" t="s">
        <v>120</v>
      </c>
    </row>
    <row r="42" spans="1:4" ht="16.5">
      <c r="A42" s="35" t="s">
        <v>121</v>
      </c>
      <c r="B42" s="35" t="s">
        <v>122</v>
      </c>
      <c r="C42" s="65">
        <f>總成績!D42</f>
        <v>0</v>
      </c>
      <c r="D42" s="36" t="s">
        <v>22</v>
      </c>
    </row>
    <row r="43" spans="1:4" ht="16.5">
      <c r="A43" s="35" t="s">
        <v>121</v>
      </c>
      <c r="B43" s="35" t="s">
        <v>126</v>
      </c>
      <c r="C43" s="65">
        <f>總成績!D43</f>
        <v>0</v>
      </c>
      <c r="D43" s="36" t="s">
        <v>103</v>
      </c>
    </row>
    <row r="44" spans="1:4" ht="16.5">
      <c r="A44" s="35" t="s">
        <v>121</v>
      </c>
      <c r="B44" s="35" t="s">
        <v>128</v>
      </c>
      <c r="C44" s="65">
        <f>總成績!D44</f>
        <v>100</v>
      </c>
      <c r="D44" s="35"/>
    </row>
    <row r="45" spans="1:4" ht="16.5">
      <c r="A45" s="35" t="s">
        <v>121</v>
      </c>
      <c r="B45" s="35" t="s">
        <v>132</v>
      </c>
      <c r="C45" s="65">
        <f>總成績!D45</f>
        <v>100</v>
      </c>
      <c r="D45" s="36"/>
    </row>
    <row r="46" spans="1:4" ht="16.5">
      <c r="A46" s="35" t="s">
        <v>121</v>
      </c>
      <c r="B46" s="35" t="s">
        <v>134</v>
      </c>
      <c r="C46" s="65">
        <f>總成績!D46</f>
        <v>0</v>
      </c>
      <c r="D46" s="36" t="s">
        <v>22</v>
      </c>
    </row>
    <row r="47" spans="1:4" ht="16.5">
      <c r="A47" s="35" t="s">
        <v>121</v>
      </c>
      <c r="B47" s="35" t="s">
        <v>136</v>
      </c>
      <c r="C47" s="65">
        <f>總成績!D47</f>
        <v>75</v>
      </c>
      <c r="D47" s="36" t="s">
        <v>138</v>
      </c>
    </row>
    <row r="48" spans="1:4" ht="16.5">
      <c r="A48" s="35" t="s">
        <v>121</v>
      </c>
      <c r="B48" s="35" t="s">
        <v>139</v>
      </c>
      <c r="C48" s="65">
        <f>總成績!D48</f>
        <v>100</v>
      </c>
      <c r="D48" s="35"/>
    </row>
    <row r="49" spans="1:4" ht="16.5">
      <c r="A49" s="35" t="s">
        <v>121</v>
      </c>
      <c r="B49" s="35" t="s">
        <v>141</v>
      </c>
      <c r="C49" s="65">
        <f>總成績!D49</f>
        <v>0</v>
      </c>
      <c r="D49" s="36" t="s">
        <v>143</v>
      </c>
    </row>
    <row r="50" spans="1:4" ht="16.5">
      <c r="A50" s="35" t="s">
        <v>121</v>
      </c>
      <c r="B50" s="35" t="s">
        <v>144</v>
      </c>
      <c r="C50" s="65">
        <f>總成績!D50</f>
        <v>0</v>
      </c>
      <c r="D50" s="36" t="s">
        <v>22</v>
      </c>
    </row>
    <row r="51" spans="1:4" ht="16.5">
      <c r="A51" s="35" t="s">
        <v>146</v>
      </c>
      <c r="B51" s="35" t="s">
        <v>147</v>
      </c>
      <c r="C51" s="65">
        <f>總成績!D51</f>
        <v>80</v>
      </c>
      <c r="D51" s="36" t="s">
        <v>149</v>
      </c>
    </row>
    <row r="52" spans="1:4" ht="82.5">
      <c r="A52" s="35" t="s">
        <v>146</v>
      </c>
      <c r="B52" s="35" t="s">
        <v>150</v>
      </c>
      <c r="C52" s="65">
        <f>總成績!D52</f>
        <v>60</v>
      </c>
      <c r="D52" s="37" t="s">
        <v>372</v>
      </c>
    </row>
    <row r="53" spans="1:4" ht="16.5">
      <c r="A53" s="35" t="s">
        <v>152</v>
      </c>
      <c r="B53" s="35" t="s">
        <v>153</v>
      </c>
      <c r="C53" s="65">
        <f>總成績!D53</f>
        <v>100</v>
      </c>
      <c r="D53" s="35"/>
    </row>
    <row r="54" spans="1:4" ht="16.5">
      <c r="A54" s="35" t="s">
        <v>152</v>
      </c>
      <c r="B54" s="35" t="s">
        <v>155</v>
      </c>
      <c r="C54" s="65">
        <f>總成績!D54</f>
        <v>100</v>
      </c>
      <c r="D54" s="35"/>
    </row>
    <row r="55" spans="1:4" ht="16.5">
      <c r="A55" s="35" t="s">
        <v>157</v>
      </c>
      <c r="B55" s="35" t="s">
        <v>158</v>
      </c>
      <c r="C55" s="65">
        <f>總成績!D55</f>
        <v>0</v>
      </c>
      <c r="D55" s="36" t="s">
        <v>22</v>
      </c>
    </row>
    <row r="56" spans="1:4" ht="16.5">
      <c r="A56" s="35" t="s">
        <v>160</v>
      </c>
      <c r="B56" s="35" t="s">
        <v>161</v>
      </c>
      <c r="C56" s="65">
        <f>總成績!D56</f>
        <v>100</v>
      </c>
      <c r="D56" s="35"/>
    </row>
    <row r="57" spans="1:4" ht="16.5">
      <c r="A57" s="35" t="s">
        <v>160</v>
      </c>
      <c r="B57" s="35" t="s">
        <v>163</v>
      </c>
      <c r="C57" s="65">
        <f>總成績!D57</f>
        <v>100</v>
      </c>
      <c r="D57" s="35"/>
    </row>
    <row r="58" spans="1:4" ht="16.5">
      <c r="A58" s="35" t="s">
        <v>160</v>
      </c>
      <c r="B58" s="35" t="s">
        <v>165</v>
      </c>
      <c r="C58" s="65">
        <f>總成績!D58</f>
        <v>100</v>
      </c>
      <c r="D58" s="35"/>
    </row>
    <row r="59" spans="1:4" ht="16.5">
      <c r="A59" s="35" t="s">
        <v>160</v>
      </c>
      <c r="B59" s="35" t="s">
        <v>167</v>
      </c>
      <c r="C59" s="65">
        <f>總成績!D59</f>
        <v>95</v>
      </c>
      <c r="D59" s="36" t="s">
        <v>169</v>
      </c>
    </row>
    <row r="60" spans="1:4" ht="16.5">
      <c r="A60" s="35" t="s">
        <v>170</v>
      </c>
      <c r="B60" s="35" t="s">
        <v>171</v>
      </c>
      <c r="C60" s="65">
        <f>總成績!D60</f>
        <v>90</v>
      </c>
      <c r="D60" s="36" t="s">
        <v>173</v>
      </c>
    </row>
    <row r="61" spans="1:4" ht="16.5">
      <c r="A61" s="35" t="s">
        <v>170</v>
      </c>
      <c r="B61" s="35" t="s">
        <v>174</v>
      </c>
      <c r="C61" s="65">
        <f>總成績!D61</f>
        <v>100</v>
      </c>
      <c r="D61" s="35"/>
    </row>
    <row r="62" spans="1:4" ht="49.5">
      <c r="A62" s="35" t="s">
        <v>170</v>
      </c>
      <c r="B62" s="35" t="s">
        <v>176</v>
      </c>
      <c r="C62" s="65">
        <f>總成績!D62</f>
        <v>65</v>
      </c>
      <c r="D62" s="37" t="s">
        <v>373</v>
      </c>
    </row>
    <row r="63" spans="1:4" ht="16.5">
      <c r="A63" s="35" t="s">
        <v>170</v>
      </c>
      <c r="B63" s="35" t="s">
        <v>178</v>
      </c>
      <c r="C63" s="65">
        <f>總成績!D63</f>
        <v>90</v>
      </c>
      <c r="D63" s="36" t="s">
        <v>180</v>
      </c>
    </row>
    <row r="64" spans="1:4" ht="16.5">
      <c r="A64" s="35" t="s">
        <v>181</v>
      </c>
      <c r="B64" s="35" t="s">
        <v>182</v>
      </c>
      <c r="C64" s="65">
        <f>總成績!D64</f>
        <v>100</v>
      </c>
      <c r="D64" s="35"/>
    </row>
    <row r="65" spans="1:4" ht="16.5">
      <c r="A65" s="35" t="s">
        <v>181</v>
      </c>
      <c r="B65" s="35" t="s">
        <v>184</v>
      </c>
      <c r="C65" s="65">
        <f>總成績!D65</f>
        <v>65</v>
      </c>
      <c r="D65" s="36" t="s">
        <v>186</v>
      </c>
    </row>
    <row r="66" spans="1:4" ht="16.5">
      <c r="A66" s="35" t="s">
        <v>181</v>
      </c>
      <c r="B66" s="35" t="s">
        <v>187</v>
      </c>
      <c r="C66" s="65">
        <f>總成績!D66</f>
        <v>90</v>
      </c>
      <c r="D66" s="36" t="s">
        <v>189</v>
      </c>
    </row>
    <row r="67" spans="1:4" ht="16.5">
      <c r="A67" s="35" t="s">
        <v>190</v>
      </c>
      <c r="B67" s="35" t="s">
        <v>191</v>
      </c>
      <c r="C67" s="65">
        <f>總成績!D67</f>
        <v>95</v>
      </c>
      <c r="D67" s="36" t="s">
        <v>53</v>
      </c>
    </row>
    <row r="68" spans="1:4" ht="16.5">
      <c r="A68" s="35" t="s">
        <v>190</v>
      </c>
      <c r="B68" s="35" t="s">
        <v>193</v>
      </c>
      <c r="C68" s="65">
        <f>總成績!D68</f>
        <v>100</v>
      </c>
      <c r="D68" s="35"/>
    </row>
    <row r="69" spans="1:4" ht="16.5">
      <c r="A69" s="35" t="s">
        <v>190</v>
      </c>
      <c r="B69" s="35" t="s">
        <v>195</v>
      </c>
      <c r="C69" s="65">
        <f>總成績!D69</f>
        <v>90</v>
      </c>
      <c r="D69" s="36" t="s">
        <v>197</v>
      </c>
    </row>
    <row r="70" spans="1:4" ht="16.5">
      <c r="A70" s="35" t="s">
        <v>198</v>
      </c>
      <c r="B70" s="35" t="s">
        <v>199</v>
      </c>
      <c r="C70" s="65">
        <f>總成績!D70</f>
        <v>100</v>
      </c>
      <c r="D70" s="35"/>
    </row>
    <row r="71" spans="1:4" ht="16.5">
      <c r="A71" s="35" t="s">
        <v>198</v>
      </c>
      <c r="B71" s="35" t="s">
        <v>201</v>
      </c>
      <c r="C71" s="65">
        <f>總成績!D71</f>
        <v>100</v>
      </c>
      <c r="D71" s="35"/>
    </row>
    <row r="72" spans="1:4" ht="16.5">
      <c r="A72" s="35" t="s">
        <v>198</v>
      </c>
      <c r="B72" s="35" t="s">
        <v>203</v>
      </c>
      <c r="C72" s="65">
        <f>總成績!D72</f>
        <v>85</v>
      </c>
      <c r="D72" s="36" t="s">
        <v>205</v>
      </c>
    </row>
    <row r="73" spans="1:4" ht="16.5">
      <c r="A73" s="35" t="s">
        <v>198</v>
      </c>
      <c r="B73" s="35" t="s">
        <v>206</v>
      </c>
      <c r="C73" s="65">
        <f>總成績!D73</f>
        <v>90</v>
      </c>
      <c r="D73" s="36" t="s">
        <v>208</v>
      </c>
    </row>
    <row r="74" spans="1:4" ht="16.5">
      <c r="A74" s="35" t="s">
        <v>198</v>
      </c>
      <c r="B74" s="35" t="s">
        <v>209</v>
      </c>
      <c r="C74" s="65">
        <f>總成績!D74</f>
        <v>100</v>
      </c>
      <c r="D74" s="35"/>
    </row>
    <row r="75" spans="1:4" ht="16.5">
      <c r="A75" s="35" t="s">
        <v>211</v>
      </c>
      <c r="B75" s="35" t="s">
        <v>212</v>
      </c>
      <c r="C75" s="65">
        <f>總成績!D75</f>
        <v>100</v>
      </c>
      <c r="D75" s="35"/>
    </row>
    <row r="76" spans="1:4" ht="16.5">
      <c r="A76" s="35" t="s">
        <v>211</v>
      </c>
      <c r="B76" s="35" t="s">
        <v>214</v>
      </c>
      <c r="C76" s="65">
        <f>總成績!D76</f>
        <v>100</v>
      </c>
      <c r="D76" s="35"/>
    </row>
    <row r="77" spans="1:4" ht="16.5">
      <c r="A77" s="35" t="s">
        <v>211</v>
      </c>
      <c r="B77" s="35" t="s">
        <v>216</v>
      </c>
      <c r="C77" s="65">
        <f>總成績!D77</f>
        <v>100</v>
      </c>
      <c r="D77" s="35"/>
    </row>
    <row r="78" spans="1:4" ht="16.5">
      <c r="A78" s="35" t="s">
        <v>211</v>
      </c>
      <c r="B78" s="35" t="s">
        <v>218</v>
      </c>
      <c r="C78" s="65">
        <f>總成績!D78</f>
        <v>100</v>
      </c>
      <c r="D78" s="35"/>
    </row>
    <row r="79" spans="1:4" ht="16.5">
      <c r="A79" s="35" t="s">
        <v>211</v>
      </c>
      <c r="B79" s="35" t="s">
        <v>220</v>
      </c>
      <c r="C79" s="65">
        <f>總成績!D79</f>
        <v>90</v>
      </c>
      <c r="D79" s="36" t="s">
        <v>222</v>
      </c>
    </row>
    <row r="80" spans="1:4" ht="16.5">
      <c r="A80" s="35" t="s">
        <v>211</v>
      </c>
      <c r="B80" s="35" t="s">
        <v>223</v>
      </c>
      <c r="C80" s="65">
        <f>總成績!D80</f>
        <v>75</v>
      </c>
      <c r="D80" s="36" t="s">
        <v>225</v>
      </c>
    </row>
    <row r="81" spans="1:4" ht="16.5">
      <c r="A81" s="35" t="s">
        <v>211</v>
      </c>
      <c r="B81" s="35" t="s">
        <v>226</v>
      </c>
      <c r="C81" s="65">
        <f>總成績!D81</f>
        <v>95</v>
      </c>
      <c r="D81" s="36" t="s">
        <v>228</v>
      </c>
    </row>
    <row r="82" spans="1:4" ht="16.5">
      <c r="A82" s="35" t="s">
        <v>211</v>
      </c>
      <c r="B82" s="35" t="s">
        <v>229</v>
      </c>
      <c r="C82" s="65">
        <f>總成績!D82</f>
        <v>100</v>
      </c>
      <c r="D82" s="35"/>
    </row>
    <row r="83" spans="1:4" ht="16.5">
      <c r="A83" s="35" t="s">
        <v>211</v>
      </c>
      <c r="B83" s="35" t="s">
        <v>231</v>
      </c>
      <c r="C83" s="65">
        <f>總成績!D83</f>
        <v>100</v>
      </c>
      <c r="D83" s="36"/>
    </row>
    <row r="84" spans="1:4" ht="16.5">
      <c r="A84" s="35" t="s">
        <v>211</v>
      </c>
      <c r="B84" s="35" t="s">
        <v>233</v>
      </c>
      <c r="C84" s="65">
        <f>總成績!D84</f>
        <v>0</v>
      </c>
      <c r="D84" s="36" t="s">
        <v>22</v>
      </c>
    </row>
    <row r="85" spans="1:4" ht="16.5">
      <c r="A85" s="35" t="s">
        <v>211</v>
      </c>
      <c r="B85" s="35" t="s">
        <v>235</v>
      </c>
      <c r="C85" s="65">
        <f>總成績!D85</f>
        <v>100</v>
      </c>
      <c r="D85" s="36"/>
    </row>
    <row r="86" spans="1:4" ht="99">
      <c r="A86" s="35" t="s">
        <v>211</v>
      </c>
      <c r="B86" s="35" t="s">
        <v>237</v>
      </c>
      <c r="C86" s="65">
        <f>總成績!D86</f>
        <v>49</v>
      </c>
      <c r="D86" s="37" t="s">
        <v>374</v>
      </c>
    </row>
    <row r="87" spans="1:4" ht="16.5">
      <c r="A87" s="35" t="s">
        <v>211</v>
      </c>
      <c r="B87" s="35" t="s">
        <v>239</v>
      </c>
      <c r="C87" s="65">
        <f>總成績!D87</f>
        <v>100</v>
      </c>
      <c r="D87" s="36"/>
    </row>
    <row r="88" spans="1:4" ht="16.5">
      <c r="A88" s="35" t="s">
        <v>211</v>
      </c>
      <c r="B88" s="35" t="s">
        <v>241</v>
      </c>
      <c r="C88" s="65">
        <f>總成績!D88</f>
        <v>100</v>
      </c>
      <c r="D88" s="36"/>
    </row>
    <row r="89" spans="1:4" ht="16.5">
      <c r="A89" s="35" t="s">
        <v>211</v>
      </c>
      <c r="B89" s="35" t="s">
        <v>243</v>
      </c>
      <c r="C89" s="65">
        <f>總成績!D89</f>
        <v>100</v>
      </c>
      <c r="D89" s="36"/>
    </row>
    <row r="90" spans="1:4" ht="16.5">
      <c r="A90" s="35" t="s">
        <v>211</v>
      </c>
      <c r="B90" s="35" t="s">
        <v>245</v>
      </c>
      <c r="C90" s="65">
        <f>總成績!D90</f>
        <v>85</v>
      </c>
      <c r="D90" s="36"/>
    </row>
    <row r="91" spans="1:4" ht="16.5">
      <c r="A91" s="35" t="s">
        <v>211</v>
      </c>
      <c r="B91" s="35" t="s">
        <v>247</v>
      </c>
      <c r="C91" s="65">
        <f>總成績!D91</f>
        <v>35</v>
      </c>
      <c r="D91" s="36" t="s">
        <v>249</v>
      </c>
    </row>
    <row r="92" spans="1:4" ht="16.5">
      <c r="A92" s="35" t="s">
        <v>211</v>
      </c>
      <c r="B92" s="35" t="s">
        <v>250</v>
      </c>
      <c r="C92" s="65">
        <f>總成績!D92</f>
        <v>90</v>
      </c>
      <c r="D92" s="36" t="s">
        <v>252</v>
      </c>
    </row>
    <row r="93" spans="1:4" ht="16.5">
      <c r="A93" s="35" t="s">
        <v>211</v>
      </c>
      <c r="B93" s="35" t="s">
        <v>253</v>
      </c>
      <c r="C93" s="65">
        <f>總成績!D93</f>
        <v>85</v>
      </c>
      <c r="D93" s="36" t="s">
        <v>255</v>
      </c>
    </row>
    <row r="94" spans="1:4" ht="16.5">
      <c r="A94" s="35" t="s">
        <v>211</v>
      </c>
      <c r="B94" s="35" t="s">
        <v>256</v>
      </c>
      <c r="C94" s="65">
        <f>總成績!D94</f>
        <v>0</v>
      </c>
      <c r="D94" s="36" t="s">
        <v>22</v>
      </c>
    </row>
    <row r="95" spans="1:4" ht="16.5">
      <c r="A95" s="35" t="s">
        <v>211</v>
      </c>
      <c r="B95" s="35" t="s">
        <v>258</v>
      </c>
      <c r="C95" s="65">
        <f>總成績!D95</f>
        <v>88</v>
      </c>
      <c r="D95" s="36" t="s">
        <v>260</v>
      </c>
    </row>
    <row r="96" spans="1:4" ht="16.5">
      <c r="A96" s="35" t="s">
        <v>211</v>
      </c>
      <c r="B96" s="35" t="s">
        <v>261</v>
      </c>
      <c r="C96" s="65">
        <f>總成績!D96</f>
        <v>89</v>
      </c>
      <c r="D96" s="36" t="s">
        <v>377</v>
      </c>
    </row>
    <row r="97" spans="1:5" ht="16.5">
      <c r="A97" s="35" t="s">
        <v>211</v>
      </c>
      <c r="B97" s="35" t="s">
        <v>263</v>
      </c>
      <c r="C97" s="65">
        <f>總成績!D97</f>
        <v>100</v>
      </c>
      <c r="D97" s="35"/>
    </row>
    <row r="98" spans="1:5" ht="16.5">
      <c r="A98" s="35" t="s">
        <v>211</v>
      </c>
      <c r="B98" s="35" t="s">
        <v>265</v>
      </c>
      <c r="C98" s="65">
        <f>總成績!D98</f>
        <v>100</v>
      </c>
      <c r="D98" s="35"/>
    </row>
    <row r="99" spans="1:5" ht="16.5">
      <c r="A99" s="35" t="s">
        <v>211</v>
      </c>
      <c r="B99" s="35" t="s">
        <v>267</v>
      </c>
      <c r="C99" s="65">
        <f>總成績!D99</f>
        <v>100</v>
      </c>
      <c r="D99" s="35"/>
    </row>
    <row r="100" spans="1:5" ht="16.5">
      <c r="A100" s="35" t="s">
        <v>211</v>
      </c>
      <c r="B100" s="35" t="s">
        <v>269</v>
      </c>
      <c r="C100" s="65">
        <f>總成績!D100</f>
        <v>100</v>
      </c>
      <c r="D100" s="35"/>
    </row>
    <row r="101" spans="1:5" ht="16.5">
      <c r="A101" s="35" t="s">
        <v>211</v>
      </c>
      <c r="B101" s="35" t="s">
        <v>271</v>
      </c>
      <c r="C101" s="65">
        <f>總成績!D101</f>
        <v>100</v>
      </c>
      <c r="D101" s="36"/>
      <c r="E101" s="1"/>
    </row>
    <row r="102" spans="1:5" ht="16.5">
      <c r="A102" s="35" t="s">
        <v>211</v>
      </c>
      <c r="B102" s="35" t="s">
        <v>273</v>
      </c>
      <c r="C102" s="65">
        <f>總成績!D102</f>
        <v>100</v>
      </c>
      <c r="D102" s="35"/>
    </row>
    <row r="103" spans="1:5" ht="16.5">
      <c r="A103" s="35" t="s">
        <v>211</v>
      </c>
      <c r="B103" s="35" t="s">
        <v>275</v>
      </c>
      <c r="C103" s="65">
        <f>總成績!D103</f>
        <v>100</v>
      </c>
      <c r="D103" s="36"/>
      <c r="E103" s="1"/>
    </row>
    <row r="104" spans="1:5" ht="16.5">
      <c r="A104" s="35" t="s">
        <v>211</v>
      </c>
      <c r="B104" s="35" t="s">
        <v>277</v>
      </c>
      <c r="C104" s="65">
        <f>總成績!D104</f>
        <v>100</v>
      </c>
      <c r="D104" s="35"/>
    </row>
    <row r="105" spans="1:5" ht="16.5">
      <c r="A105" s="35" t="s">
        <v>211</v>
      </c>
      <c r="B105" s="35" t="s">
        <v>279</v>
      </c>
      <c r="C105" s="65">
        <f>總成績!D105</f>
        <v>100</v>
      </c>
      <c r="D105" s="35"/>
    </row>
    <row r="106" spans="1:5" ht="16.5">
      <c r="A106" s="35" t="s">
        <v>211</v>
      </c>
      <c r="B106" s="35" t="s">
        <v>281</v>
      </c>
      <c r="C106" s="65">
        <f>總成績!D106</f>
        <v>100</v>
      </c>
      <c r="D106" s="35"/>
    </row>
    <row r="107" spans="1:5" ht="16.5">
      <c r="A107" s="35" t="s">
        <v>211</v>
      </c>
      <c r="B107" s="35" t="s">
        <v>283</v>
      </c>
      <c r="C107" s="65">
        <f>總成績!D107</f>
        <v>100</v>
      </c>
      <c r="D107" s="35"/>
    </row>
    <row r="108" spans="1:5" ht="16.5">
      <c r="A108" s="35" t="s">
        <v>285</v>
      </c>
      <c r="B108" s="35" t="s">
        <v>286</v>
      </c>
      <c r="C108" s="65">
        <f>總成績!D108</f>
        <v>100</v>
      </c>
      <c r="D108" s="38"/>
    </row>
    <row r="109" spans="1:5" ht="16.5">
      <c r="A109" s="35" t="s">
        <v>285</v>
      </c>
      <c r="B109" s="35" t="s">
        <v>288</v>
      </c>
      <c r="C109" s="65">
        <f>總成績!D109</f>
        <v>100</v>
      </c>
      <c r="D109" s="35"/>
    </row>
    <row r="110" spans="1:5" ht="16.5">
      <c r="A110" s="35" t="s">
        <v>285</v>
      </c>
      <c r="B110" s="35" t="s">
        <v>290</v>
      </c>
      <c r="C110" s="65">
        <f>總成績!D110</f>
        <v>90</v>
      </c>
      <c r="D110" s="36" t="s">
        <v>292</v>
      </c>
    </row>
    <row r="111" spans="1:5" ht="16.5">
      <c r="A111" s="35" t="s">
        <v>285</v>
      </c>
      <c r="B111" s="35" t="s">
        <v>293</v>
      </c>
      <c r="C111" s="65">
        <f>總成績!D111</f>
        <v>75</v>
      </c>
      <c r="D111" s="36" t="s">
        <v>295</v>
      </c>
    </row>
    <row r="112" spans="1:5" ht="16.5">
      <c r="A112" s="35" t="s">
        <v>285</v>
      </c>
      <c r="B112" s="35" t="s">
        <v>296</v>
      </c>
      <c r="C112" s="65">
        <f>總成績!D112</f>
        <v>0</v>
      </c>
      <c r="D112" s="36" t="s">
        <v>22</v>
      </c>
    </row>
    <row r="113" spans="1:4" ht="16.5">
      <c r="A113" s="35" t="s">
        <v>285</v>
      </c>
      <c r="B113" s="35" t="s">
        <v>298</v>
      </c>
      <c r="C113" s="65">
        <f>總成績!D113</f>
        <v>90</v>
      </c>
      <c r="D113" s="36" t="s">
        <v>300</v>
      </c>
    </row>
    <row r="114" spans="1:4" ht="16.5">
      <c r="A114" s="35" t="s">
        <v>285</v>
      </c>
      <c r="B114" s="35" t="s">
        <v>303</v>
      </c>
      <c r="C114" s="65">
        <f>總成績!D114</f>
        <v>100</v>
      </c>
      <c r="D114" s="35"/>
    </row>
    <row r="115" spans="1:4" ht="16.5">
      <c r="A115" s="35" t="s">
        <v>285</v>
      </c>
      <c r="B115" s="35" t="s">
        <v>305</v>
      </c>
      <c r="C115" s="65">
        <f>總成績!D115</f>
        <v>100</v>
      </c>
      <c r="D115" s="35"/>
    </row>
    <row r="116" spans="1:4" ht="16.5">
      <c r="A116" s="35" t="s">
        <v>285</v>
      </c>
      <c r="B116" s="35" t="s">
        <v>307</v>
      </c>
      <c r="C116" s="65">
        <f>總成績!D116</f>
        <v>85</v>
      </c>
      <c r="D116" s="36" t="s">
        <v>309</v>
      </c>
    </row>
    <row r="117" spans="1:4" ht="16.5">
      <c r="A117" s="35" t="s">
        <v>285</v>
      </c>
      <c r="B117" s="35" t="s">
        <v>310</v>
      </c>
      <c r="C117" s="65">
        <f>總成績!D117</f>
        <v>100</v>
      </c>
      <c r="D117" s="36"/>
    </row>
    <row r="118" spans="1:4" ht="16.5">
      <c r="A118" s="35" t="s">
        <v>285</v>
      </c>
      <c r="B118" s="35" t="s">
        <v>312</v>
      </c>
      <c r="C118" s="65">
        <f>總成績!D118</f>
        <v>100</v>
      </c>
      <c r="D118" s="35"/>
    </row>
    <row r="119" spans="1:4" ht="16.5">
      <c r="A119" s="35" t="s">
        <v>285</v>
      </c>
      <c r="B119" s="35" t="s">
        <v>314</v>
      </c>
      <c r="C119" s="65">
        <f>總成績!D119</f>
        <v>100</v>
      </c>
      <c r="D119" s="35"/>
    </row>
    <row r="120" spans="1:4" ht="16.5">
      <c r="A120" s="35" t="s">
        <v>285</v>
      </c>
      <c r="B120" s="35" t="s">
        <v>316</v>
      </c>
      <c r="C120" s="65">
        <f>總成績!D120</f>
        <v>100</v>
      </c>
      <c r="D120" s="35"/>
    </row>
    <row r="121" spans="1:4" ht="15.75" customHeight="1">
      <c r="A121" s="35" t="s">
        <v>285</v>
      </c>
      <c r="B121" s="35" t="s">
        <v>318</v>
      </c>
      <c r="C121" s="65">
        <f>總成績!D121</f>
        <v>100</v>
      </c>
      <c r="D121" s="35"/>
    </row>
    <row r="122" spans="1:4" ht="16.5">
      <c r="A122" s="35" t="s">
        <v>323</v>
      </c>
      <c r="B122" s="35" t="s">
        <v>324</v>
      </c>
      <c r="C122" s="65">
        <f>總成績!D122</f>
        <v>95</v>
      </c>
      <c r="D122" s="36" t="s">
        <v>326</v>
      </c>
    </row>
    <row r="123" spans="1:4" ht="16.5">
      <c r="A123" s="35" t="s">
        <v>323</v>
      </c>
      <c r="B123" s="35" t="s">
        <v>327</v>
      </c>
      <c r="C123" s="65">
        <f>總成績!D123</f>
        <v>90</v>
      </c>
      <c r="D123" s="36" t="s">
        <v>329</v>
      </c>
    </row>
    <row r="124" spans="1:4" ht="16.5">
      <c r="A124" s="35" t="s">
        <v>323</v>
      </c>
      <c r="B124" s="35" t="s">
        <v>330</v>
      </c>
      <c r="C124" s="65">
        <f>總成績!D124</f>
        <v>90</v>
      </c>
      <c r="D124" s="36" t="s">
        <v>329</v>
      </c>
    </row>
    <row r="125" spans="1:4" ht="16.5">
      <c r="A125" s="35" t="s">
        <v>323</v>
      </c>
      <c r="B125" s="35" t="s">
        <v>332</v>
      </c>
      <c r="C125" s="65">
        <f>總成績!D125</f>
        <v>90</v>
      </c>
      <c r="D125" s="36" t="s">
        <v>334</v>
      </c>
    </row>
    <row r="126" spans="1:4" ht="16.5">
      <c r="A126" s="35" t="s">
        <v>335</v>
      </c>
      <c r="B126" s="35" t="s">
        <v>336</v>
      </c>
      <c r="C126" s="65">
        <f>總成績!D126</f>
        <v>40</v>
      </c>
      <c r="D126" s="36" t="s">
        <v>338</v>
      </c>
    </row>
    <row r="127" spans="1:4" ht="16.5">
      <c r="A127" s="35" t="s">
        <v>335</v>
      </c>
      <c r="B127" s="35" t="s">
        <v>339</v>
      </c>
      <c r="C127" s="65">
        <f>總成績!D127</f>
        <v>85</v>
      </c>
      <c r="D127" s="36" t="s">
        <v>341</v>
      </c>
    </row>
    <row r="128" spans="1:4" ht="16.5">
      <c r="A128" s="35" t="s">
        <v>335</v>
      </c>
      <c r="B128" s="35" t="s">
        <v>342</v>
      </c>
      <c r="C128" s="65">
        <f>總成績!D128</f>
        <v>100</v>
      </c>
      <c r="D128" s="35"/>
    </row>
    <row r="129" spans="1:4" ht="16.5">
      <c r="A129" s="35" t="s">
        <v>335</v>
      </c>
      <c r="B129" s="35" t="s">
        <v>344</v>
      </c>
      <c r="C129" s="65">
        <f>總成績!D129</f>
        <v>100</v>
      </c>
      <c r="D129" s="35"/>
    </row>
    <row r="130" spans="1:4" ht="16.5">
      <c r="A130" s="35" t="s">
        <v>335</v>
      </c>
      <c r="B130" s="35" t="s">
        <v>346</v>
      </c>
      <c r="C130" s="65">
        <f>總成績!D130</f>
        <v>90</v>
      </c>
      <c r="D130" s="36"/>
    </row>
    <row r="131" spans="1:4" ht="16.5">
      <c r="A131" s="35" t="s">
        <v>335</v>
      </c>
      <c r="B131" s="35" t="s">
        <v>349</v>
      </c>
      <c r="C131" s="65">
        <f>總成績!D131</f>
        <v>100</v>
      </c>
      <c r="D131" s="36"/>
    </row>
    <row r="132" spans="1:4" ht="16.5">
      <c r="A132" s="35" t="s">
        <v>351</v>
      </c>
      <c r="B132" s="35" t="s">
        <v>352</v>
      </c>
      <c r="C132" s="65">
        <f>總成績!D132</f>
        <v>65</v>
      </c>
      <c r="D132" s="36" t="s">
        <v>354</v>
      </c>
    </row>
    <row r="133" spans="1:4" ht="16.5">
      <c r="A133" s="35" t="s">
        <v>355</v>
      </c>
      <c r="B133" s="35" t="s">
        <v>356</v>
      </c>
      <c r="C133" s="65">
        <f>總成績!D133</f>
        <v>100</v>
      </c>
      <c r="D133" s="36"/>
    </row>
    <row r="134" spans="1:4" ht="16.5">
      <c r="C134" s="7"/>
    </row>
    <row r="135" spans="1:4" ht="16.5">
      <c r="B135" s="36" t="s">
        <v>358</v>
      </c>
      <c r="C135" s="66">
        <f>COUNTIF(C2:C133,"&gt;0")</f>
        <v>111</v>
      </c>
    </row>
    <row r="136" spans="1:4" ht="16.5">
      <c r="B136" s="36" t="s">
        <v>359</v>
      </c>
      <c r="C136" s="67">
        <f>AVERAGE(C2:C6,C8:C10,C14,C17,C20,C22:C29,C31,C32,C33,C36:C41,C44,C45,C47,C48,C51:C54,C56:C83,C85:C93,C95:C111,C113,C114:C121,C122:C129,C130:C131,C132,C133)</f>
        <v>91.27927927927928</v>
      </c>
    </row>
    <row r="137" spans="1:4" ht="16.5"/>
    <row r="138" spans="1:4" ht="16.5"/>
    <row r="139" spans="1:4" ht="16.5"/>
    <row r="140" spans="1:4" ht="16.5"/>
    <row r="141" spans="1:4" ht="16.5"/>
    <row r="142" spans="1:4" ht="16.5"/>
    <row r="143" spans="1:4" ht="16.5"/>
    <row r="144" spans="1:4" ht="16.5"/>
    <row r="145" ht="16.5"/>
    <row r="146" ht="16.5"/>
    <row r="147" ht="16.5"/>
    <row r="148" ht="16.5"/>
    <row r="149" ht="16.5"/>
    <row r="150" ht="16.5"/>
    <row r="151" ht="16.5"/>
    <row r="152" ht="16.5"/>
    <row r="153" ht="16.5"/>
    <row r="154" ht="16.5"/>
    <row r="155" ht="16.5"/>
    <row r="156" ht="16.5"/>
    <row r="157" ht="16.5"/>
    <row r="158" ht="16.5"/>
    <row r="159" ht="16.5"/>
    <row r="160" ht="16.5"/>
    <row r="161" ht="16.5"/>
    <row r="162" ht="16.5"/>
    <row r="163" ht="16.5"/>
    <row r="164" ht="16.5"/>
    <row r="165" ht="16.5"/>
    <row r="166" ht="16.5"/>
    <row r="167" ht="16.5"/>
    <row r="168" ht="16.5"/>
    <row r="169" ht="16.5"/>
    <row r="170" ht="16.5"/>
    <row r="171" ht="16.5"/>
    <row r="172" ht="16.5"/>
    <row r="173" ht="16.5"/>
    <row r="174" ht="16.5"/>
    <row r="175" ht="16.5"/>
    <row r="176" ht="16.5"/>
    <row r="177" ht="16.5"/>
    <row r="178" ht="16.5"/>
    <row r="179" ht="16.5"/>
    <row r="180" ht="16.5"/>
    <row r="181" ht="16.5"/>
    <row r="182" ht="16.5"/>
    <row r="183" ht="16.5"/>
    <row r="184" ht="16.5"/>
    <row r="185" ht="16.5"/>
    <row r="186" ht="16.5"/>
    <row r="187" ht="16.5"/>
    <row r="188" ht="16.5"/>
    <row r="189" ht="16.5"/>
    <row r="190" ht="16.5"/>
    <row r="191" ht="16.5"/>
    <row r="192" ht="16.5"/>
    <row r="193" ht="16.5"/>
    <row r="194" ht="16.5"/>
    <row r="195" ht="16.5"/>
    <row r="196" ht="16.5"/>
    <row r="197" ht="16.5"/>
    <row r="198" ht="16.5"/>
    <row r="199" ht="16.5"/>
    <row r="200" ht="16.5"/>
    <row r="201" ht="16.5"/>
    <row r="202" ht="16.5"/>
    <row r="203" ht="16.5"/>
    <row r="204" ht="16.5"/>
    <row r="205" ht="16.5"/>
    <row r="206" ht="16.5"/>
    <row r="207" ht="16.5"/>
    <row r="208" ht="16.5"/>
    <row r="209" ht="16.5"/>
    <row r="210" ht="16.5"/>
    <row r="211" ht="16.5"/>
    <row r="212" ht="16.5"/>
    <row r="213" ht="16.5"/>
    <row r="214" ht="16.5"/>
    <row r="215" ht="16.5"/>
    <row r="216" ht="16.5"/>
    <row r="217" ht="16.5"/>
    <row r="218" ht="16.5"/>
    <row r="219" ht="16.5"/>
    <row r="220" ht="16.5"/>
    <row r="221" ht="16.5"/>
    <row r="222" ht="16.5"/>
    <row r="223" ht="16.5"/>
    <row r="224" ht="16.5"/>
    <row r="225" ht="16.5"/>
    <row r="226" ht="16.5"/>
    <row r="227" ht="16.5"/>
    <row r="228" ht="16.5"/>
    <row r="229" ht="16.5"/>
    <row r="230" ht="16.5"/>
    <row r="231" ht="16.5"/>
    <row r="232" ht="16.5"/>
    <row r="233" ht="16.5"/>
    <row r="234" ht="16.5"/>
    <row r="235" ht="16.5"/>
    <row r="236" ht="16.5"/>
    <row r="237" ht="16.5"/>
    <row r="238" ht="16.5"/>
    <row r="239" ht="16.5"/>
    <row r="240" ht="16.5"/>
    <row r="241" ht="16.5"/>
    <row r="242" ht="16.5"/>
    <row r="243" ht="16.5"/>
    <row r="244" ht="16.5"/>
    <row r="245" ht="16.5"/>
    <row r="246" ht="16.5"/>
    <row r="247" ht="16.5"/>
    <row r="248" ht="16.5"/>
    <row r="249" ht="16.5"/>
    <row r="250" ht="16.5"/>
    <row r="251" ht="16.5"/>
    <row r="252" ht="16.5"/>
    <row r="253" ht="16.5"/>
    <row r="254" ht="16.5"/>
    <row r="255" ht="16.5"/>
    <row r="256" ht="16.5"/>
    <row r="257" ht="16.5"/>
    <row r="258" ht="16.5"/>
    <row r="259" ht="16.5"/>
    <row r="260" ht="16.5"/>
    <row r="261" ht="16.5"/>
    <row r="262" ht="16.5"/>
    <row r="263" ht="16.5"/>
    <row r="264" ht="16.5"/>
    <row r="265" ht="16.5"/>
    <row r="266" ht="16.5"/>
    <row r="267" ht="16.5"/>
    <row r="268" ht="16.5"/>
    <row r="269" ht="16.5"/>
    <row r="270" ht="16.5"/>
    <row r="271" ht="16.5"/>
    <row r="272" ht="16.5"/>
    <row r="273" ht="16.5"/>
    <row r="274" ht="16.5"/>
    <row r="275" ht="16.5"/>
    <row r="276" ht="16.5"/>
    <row r="277" ht="16.5"/>
    <row r="278" ht="16.5"/>
    <row r="279" ht="16.5"/>
    <row r="280" ht="16.5"/>
    <row r="281" ht="16.5"/>
    <row r="282" ht="16.5"/>
    <row r="283" ht="16.5"/>
    <row r="284" ht="16.5"/>
    <row r="285" ht="16.5"/>
    <row r="286" ht="16.5"/>
    <row r="287" ht="16.5"/>
    <row r="288" ht="16.5"/>
    <row r="289" ht="16.5"/>
    <row r="290" ht="16.5"/>
    <row r="291" ht="16.5"/>
    <row r="292" ht="16.5"/>
    <row r="293" ht="16.5"/>
    <row r="294" ht="16.5"/>
    <row r="295" ht="16.5"/>
    <row r="296" ht="16.5"/>
    <row r="297" ht="16.5"/>
    <row r="298" ht="16.5"/>
    <row r="299" ht="16.5"/>
    <row r="300" ht="16.5"/>
    <row r="301" ht="16.5"/>
    <row r="302" ht="16.5"/>
    <row r="303" ht="16.5"/>
    <row r="304" ht="16.5"/>
    <row r="305" ht="16.5"/>
    <row r="306" ht="16.5"/>
    <row r="307" ht="16.5"/>
    <row r="308" ht="16.5"/>
    <row r="309" ht="16.5"/>
    <row r="310" ht="16.5"/>
    <row r="311" ht="16.5"/>
    <row r="312" ht="16.5"/>
    <row r="313" ht="16.5"/>
    <row r="314" ht="16.5"/>
    <row r="315" ht="16.5"/>
    <row r="316" ht="16.5"/>
    <row r="317" ht="16.5"/>
    <row r="318" ht="16.5"/>
    <row r="319" ht="16.5"/>
    <row r="320" ht="16.5"/>
    <row r="321" ht="16.5"/>
    <row r="322" ht="16.5"/>
    <row r="323" ht="16.5"/>
    <row r="324" ht="16.5"/>
    <row r="325" ht="16.5"/>
    <row r="326" ht="16.5"/>
    <row r="327" ht="16.5"/>
    <row r="328" ht="16.5"/>
    <row r="329" ht="16.5"/>
    <row r="330" ht="16.5"/>
    <row r="331" ht="16.5"/>
    <row r="332" ht="16.5"/>
    <row r="333" ht="16.5"/>
    <row r="334" ht="16.5"/>
    <row r="335" ht="16.5"/>
    <row r="336" ht="16.5"/>
    <row r="337" ht="16.5"/>
    <row r="338" ht="16.5"/>
    <row r="339" ht="16.5"/>
    <row r="340" ht="16.5"/>
    <row r="341" ht="16.5"/>
    <row r="342" ht="16.5"/>
    <row r="343" ht="16.5"/>
    <row r="344" ht="16.5"/>
    <row r="345" ht="16.5"/>
    <row r="346" ht="16.5"/>
    <row r="347" ht="16.5"/>
    <row r="348" ht="16.5"/>
    <row r="349" ht="16.5"/>
    <row r="350" ht="16.5"/>
    <row r="351" ht="16.5"/>
    <row r="352" ht="16.5"/>
    <row r="353" ht="16.5"/>
    <row r="354" ht="16.5"/>
    <row r="355" ht="16.5"/>
    <row r="356" ht="16.5"/>
    <row r="357" ht="16.5"/>
    <row r="358" ht="16.5"/>
    <row r="359" ht="16.5"/>
    <row r="360" ht="16.5"/>
    <row r="361" ht="16.5"/>
    <row r="362" ht="16.5"/>
    <row r="363" ht="16.5"/>
    <row r="364" ht="16.5"/>
    <row r="365" ht="16.5"/>
    <row r="366" ht="16.5"/>
    <row r="367" ht="16.5"/>
    <row r="368" ht="16.5"/>
    <row r="369" ht="16.5"/>
    <row r="370" ht="16.5"/>
    <row r="371" ht="16.5"/>
    <row r="372" ht="16.5"/>
    <row r="373" ht="16.5"/>
    <row r="374" ht="16.5"/>
    <row r="375" ht="16.5"/>
    <row r="376" ht="16.5"/>
    <row r="377" ht="16.5"/>
    <row r="378" ht="16.5"/>
    <row r="379" ht="16.5"/>
    <row r="380" ht="16.5"/>
    <row r="381" ht="16.5"/>
    <row r="382" ht="16.5"/>
    <row r="383" ht="16.5"/>
    <row r="384" ht="16.5"/>
    <row r="385" ht="16.5"/>
    <row r="386" ht="16.5"/>
    <row r="387" ht="16.5"/>
    <row r="388" ht="16.5"/>
    <row r="389" ht="16.5"/>
    <row r="390" ht="16.5"/>
    <row r="391" ht="16.5"/>
    <row r="392" ht="16.5"/>
    <row r="393" ht="16.5"/>
    <row r="394" ht="16.5"/>
    <row r="395" ht="16.5"/>
    <row r="396" ht="16.5"/>
    <row r="397" ht="16.5"/>
    <row r="398" ht="16.5"/>
    <row r="399" ht="16.5"/>
    <row r="400" ht="16.5"/>
    <row r="401" ht="16.5"/>
    <row r="402" ht="16.5"/>
    <row r="403" ht="16.5"/>
    <row r="404" ht="16.5"/>
    <row r="405" ht="16.5"/>
    <row r="406" ht="16.5"/>
    <row r="407" ht="16.5"/>
    <row r="408" ht="16.5"/>
    <row r="409" ht="16.5"/>
    <row r="410" ht="16.5"/>
    <row r="411" ht="16.5"/>
    <row r="412" ht="16.5"/>
    <row r="413" ht="16.5"/>
    <row r="414" ht="16.5"/>
    <row r="415" ht="16.5"/>
    <row r="416" ht="16.5"/>
    <row r="417" ht="16.5"/>
    <row r="418" ht="16.5"/>
    <row r="419" ht="16.5"/>
    <row r="420" ht="16.5"/>
    <row r="421" ht="16.5"/>
    <row r="422" ht="16.5"/>
    <row r="423" ht="16.5"/>
    <row r="424" ht="16.5"/>
    <row r="425" ht="16.5"/>
    <row r="426" ht="16.5"/>
    <row r="427" ht="16.5"/>
    <row r="428" ht="16.5"/>
    <row r="429" ht="16.5"/>
    <row r="430" ht="16.5"/>
    <row r="431" ht="16.5"/>
    <row r="432" ht="16.5"/>
    <row r="433" ht="16.5"/>
    <row r="434" ht="16.5"/>
    <row r="435" ht="16.5"/>
    <row r="436" ht="16.5"/>
    <row r="437" ht="16.5"/>
    <row r="438" ht="16.5"/>
    <row r="439" ht="16.5"/>
    <row r="440" ht="16.5"/>
    <row r="441" ht="16.5"/>
    <row r="442" ht="16.5"/>
    <row r="443" ht="16.5"/>
    <row r="444" ht="16.5"/>
    <row r="445" ht="16.5"/>
    <row r="446" ht="16.5"/>
    <row r="447" ht="16.5"/>
    <row r="448" ht="16.5"/>
    <row r="449" ht="16.5"/>
    <row r="450" ht="16.5"/>
    <row r="451" ht="16.5"/>
    <row r="452" ht="16.5"/>
    <row r="453" ht="16.5"/>
    <row r="454" ht="16.5"/>
    <row r="455" ht="16.5"/>
    <row r="456" ht="16.5"/>
    <row r="457" ht="16.5"/>
    <row r="458" ht="16.5"/>
    <row r="459" ht="16.5"/>
    <row r="460" ht="16.5"/>
    <row r="461" ht="16.5"/>
    <row r="462" ht="16.5"/>
    <row r="463" ht="16.5"/>
    <row r="464" ht="16.5"/>
    <row r="465" ht="16.5"/>
    <row r="466" ht="16.5"/>
    <row r="467" ht="16.5"/>
    <row r="468" ht="16.5"/>
    <row r="469" ht="16.5"/>
    <row r="470" ht="16.5"/>
    <row r="471" ht="16.5"/>
    <row r="472" ht="16.5"/>
    <row r="473" ht="16.5"/>
    <row r="474" ht="16.5"/>
    <row r="475" ht="16.5"/>
    <row r="476" ht="16.5"/>
    <row r="477" ht="16.5"/>
    <row r="478" ht="16.5"/>
    <row r="479" ht="16.5"/>
    <row r="480" ht="16.5"/>
    <row r="481" ht="16.5"/>
    <row r="482" ht="16.5"/>
    <row r="483" ht="16.5"/>
    <row r="484" ht="16.5"/>
    <row r="485" ht="16.5"/>
    <row r="486" ht="16.5"/>
    <row r="487" ht="16.5"/>
    <row r="488" ht="16.5"/>
    <row r="489" ht="16.5"/>
    <row r="490" ht="16.5"/>
    <row r="491" ht="16.5"/>
    <row r="492" ht="16.5"/>
    <row r="493" ht="16.5"/>
    <row r="494" ht="16.5"/>
    <row r="495" ht="16.5"/>
    <row r="496" ht="16.5"/>
    <row r="497" ht="16.5"/>
    <row r="498" ht="16.5"/>
    <row r="499" ht="16.5"/>
    <row r="500" ht="16.5"/>
    <row r="501" ht="16.5"/>
    <row r="502" ht="16.5"/>
    <row r="503" ht="16.5"/>
    <row r="504" ht="16.5"/>
    <row r="505" ht="16.5"/>
    <row r="506" ht="16.5"/>
    <row r="507" ht="16.5"/>
    <row r="508" ht="16.5"/>
    <row r="509" ht="16.5"/>
    <row r="510" ht="16.5"/>
    <row r="511" ht="16.5"/>
    <row r="512" ht="16.5"/>
    <row r="513" ht="16.5"/>
    <row r="514" ht="16.5"/>
    <row r="515" ht="16.5"/>
    <row r="516" ht="16.5"/>
    <row r="517" ht="16.5"/>
    <row r="518" ht="16.5"/>
    <row r="519" ht="16.5"/>
    <row r="520" ht="16.5"/>
    <row r="521" ht="16.5"/>
    <row r="522" ht="16.5"/>
    <row r="523" ht="16.5"/>
    <row r="524" ht="16.5"/>
    <row r="525" ht="16.5"/>
    <row r="526" ht="16.5"/>
    <row r="527" ht="16.5"/>
    <row r="528" ht="16.5"/>
    <row r="529" ht="16.5"/>
    <row r="530" ht="16.5"/>
    <row r="531" ht="16.5"/>
    <row r="532" ht="16.5"/>
    <row r="533" ht="16.5"/>
    <row r="534" ht="16.5"/>
    <row r="535" ht="16.5"/>
    <row r="536" ht="16.5"/>
    <row r="537" ht="16.5"/>
    <row r="538" ht="16.5"/>
    <row r="539" ht="16.5"/>
    <row r="540" ht="16.5"/>
    <row r="541" ht="16.5"/>
    <row r="542" ht="16.5"/>
    <row r="543" ht="16.5"/>
    <row r="544" ht="16.5"/>
    <row r="545" ht="16.5"/>
    <row r="546" ht="16.5"/>
    <row r="547" ht="16.5"/>
    <row r="548" ht="16.5"/>
    <row r="549" ht="16.5"/>
    <row r="550" ht="16.5"/>
    <row r="551" ht="16.5"/>
    <row r="552" ht="16.5"/>
    <row r="553" ht="16.5"/>
    <row r="554" ht="16.5"/>
    <row r="555" ht="16.5"/>
    <row r="556" ht="16.5"/>
    <row r="557" ht="16.5"/>
    <row r="558" ht="16.5"/>
    <row r="559" ht="16.5"/>
    <row r="560" ht="16.5"/>
    <row r="561" ht="16.5"/>
    <row r="562" ht="16.5"/>
    <row r="563" ht="16.5"/>
    <row r="564" ht="16.5"/>
    <row r="565" ht="16.5"/>
    <row r="566" ht="16.5"/>
    <row r="567" ht="16.5"/>
    <row r="568" ht="16.5"/>
    <row r="569" ht="16.5"/>
    <row r="570" ht="16.5"/>
    <row r="571" ht="16.5"/>
    <row r="572" ht="16.5"/>
    <row r="573" ht="16.5"/>
    <row r="574" ht="16.5"/>
    <row r="575" ht="16.5"/>
    <row r="576" ht="16.5"/>
    <row r="577" ht="16.5"/>
    <row r="578" ht="16.5"/>
    <row r="579" ht="16.5"/>
    <row r="580" ht="16.5"/>
    <row r="581" ht="16.5"/>
    <row r="582" ht="16.5"/>
    <row r="583" ht="16.5"/>
    <row r="584" ht="16.5"/>
    <row r="585" ht="16.5"/>
    <row r="586" ht="16.5"/>
    <row r="587" ht="16.5"/>
    <row r="588" ht="16.5"/>
    <row r="589" ht="16.5"/>
    <row r="590" ht="16.5"/>
    <row r="591" ht="16.5"/>
    <row r="592" ht="16.5"/>
    <row r="593" ht="16.5"/>
    <row r="594" ht="16.5"/>
    <row r="595" ht="16.5"/>
    <row r="596" ht="16.5"/>
    <row r="597" ht="16.5"/>
    <row r="598" ht="16.5"/>
    <row r="599" ht="16.5"/>
    <row r="600" ht="16.5"/>
    <row r="601" ht="16.5"/>
    <row r="602" ht="16.5"/>
    <row r="603" ht="16.5"/>
    <row r="604" ht="16.5"/>
    <row r="605" ht="16.5"/>
    <row r="606" ht="16.5"/>
    <row r="607" ht="16.5"/>
    <row r="608" ht="16.5"/>
    <row r="609" ht="16.5"/>
    <row r="610" ht="16.5"/>
    <row r="611" ht="16.5"/>
    <row r="612" ht="16.5"/>
    <row r="613" ht="16.5"/>
    <row r="614" ht="16.5"/>
    <row r="615" ht="16.5"/>
    <row r="616" ht="16.5"/>
    <row r="617" ht="16.5"/>
    <row r="618" ht="16.5"/>
    <row r="619" ht="16.5"/>
    <row r="620" ht="16.5"/>
    <row r="621" ht="16.5"/>
    <row r="622" ht="16.5"/>
    <row r="623" ht="16.5"/>
    <row r="624" ht="16.5"/>
    <row r="625" ht="16.5"/>
    <row r="626" ht="16.5"/>
    <row r="627" ht="16.5"/>
    <row r="628" ht="16.5"/>
    <row r="629" ht="16.5"/>
    <row r="630" ht="16.5"/>
    <row r="631" ht="16.5"/>
    <row r="632" ht="16.5"/>
    <row r="633" ht="16.5"/>
    <row r="634" ht="16.5"/>
    <row r="635" ht="16.5"/>
    <row r="636" ht="16.5"/>
    <row r="637" ht="16.5"/>
    <row r="638" ht="16.5"/>
    <row r="639" ht="16.5"/>
    <row r="640" ht="16.5"/>
    <row r="641" ht="16.5"/>
    <row r="642" ht="16.5"/>
    <row r="643" ht="16.5"/>
    <row r="644" ht="16.5"/>
    <row r="645" ht="16.5"/>
    <row r="646" ht="16.5"/>
    <row r="647" ht="16.5"/>
    <row r="648" ht="16.5"/>
    <row r="649" ht="16.5"/>
    <row r="650" ht="16.5"/>
    <row r="651" ht="16.5"/>
    <row r="652" ht="16.5"/>
    <row r="653" ht="16.5"/>
    <row r="654" ht="16.5"/>
    <row r="655" ht="16.5"/>
    <row r="656" ht="16.5"/>
    <row r="657" ht="16.5"/>
    <row r="658" ht="16.5"/>
    <row r="659" ht="16.5"/>
    <row r="660" ht="16.5"/>
    <row r="661" ht="16.5"/>
    <row r="662" ht="16.5"/>
    <row r="663" ht="16.5"/>
    <row r="664" ht="16.5"/>
    <row r="665" ht="16.5"/>
    <row r="666" ht="16.5"/>
    <row r="667" ht="16.5"/>
    <row r="668" ht="16.5"/>
    <row r="669" ht="16.5"/>
    <row r="670" ht="16.5"/>
    <row r="671" ht="16.5"/>
    <row r="672" ht="16.5"/>
    <row r="673" ht="16.5"/>
    <row r="674" ht="16.5"/>
    <row r="675" ht="16.5"/>
    <row r="676" ht="16.5"/>
    <row r="677" ht="16.5"/>
    <row r="678" ht="16.5"/>
    <row r="679" ht="16.5"/>
    <row r="680" ht="16.5"/>
    <row r="681" ht="16.5"/>
    <row r="682" ht="16.5"/>
    <row r="683" ht="16.5"/>
    <row r="684" ht="16.5"/>
    <row r="685" ht="16.5"/>
    <row r="686" ht="16.5"/>
    <row r="687" ht="16.5"/>
    <row r="688" ht="16.5"/>
    <row r="689" ht="16.5"/>
    <row r="690" ht="16.5"/>
    <row r="691" ht="16.5"/>
    <row r="692" ht="16.5"/>
    <row r="693" ht="16.5"/>
    <row r="694" ht="16.5"/>
    <row r="695" ht="16.5"/>
    <row r="696" ht="16.5"/>
    <row r="697" ht="16.5"/>
    <row r="698" ht="16.5"/>
    <row r="699" ht="16.5"/>
    <row r="700" ht="16.5"/>
    <row r="701" ht="16.5"/>
    <row r="702" ht="16.5"/>
    <row r="703" ht="16.5"/>
    <row r="704" ht="16.5"/>
    <row r="705" ht="16.5"/>
    <row r="706" ht="16.5"/>
    <row r="707" ht="16.5"/>
    <row r="708" ht="16.5"/>
    <row r="709" ht="16.5"/>
    <row r="710" ht="16.5"/>
    <row r="711" ht="16.5"/>
    <row r="712" ht="16.5"/>
    <row r="713" ht="16.5"/>
    <row r="714" ht="16.5"/>
    <row r="715" ht="16.5"/>
    <row r="716" ht="16.5"/>
    <row r="717" ht="16.5"/>
    <row r="718" ht="16.5"/>
    <row r="719" ht="16.5"/>
    <row r="720" ht="16.5"/>
    <row r="721" ht="16.5"/>
    <row r="722" ht="16.5"/>
    <row r="723" ht="16.5"/>
    <row r="724" ht="16.5"/>
    <row r="725" ht="16.5"/>
    <row r="726" ht="16.5"/>
    <row r="727" ht="16.5"/>
    <row r="728" ht="16.5"/>
    <row r="729" ht="16.5"/>
    <row r="730" ht="16.5"/>
    <row r="731" ht="16.5"/>
    <row r="732" ht="16.5"/>
    <row r="733" ht="16.5"/>
    <row r="734" ht="16.5"/>
    <row r="735" ht="16.5"/>
    <row r="736" ht="16.5"/>
    <row r="737" ht="16.5"/>
    <row r="738" ht="16.5"/>
    <row r="739" ht="16.5"/>
    <row r="740" ht="16.5"/>
    <row r="741" ht="16.5"/>
    <row r="742" ht="16.5"/>
    <row r="743" ht="16.5"/>
    <row r="744" ht="16.5"/>
    <row r="745" ht="16.5"/>
    <row r="746" ht="16.5"/>
    <row r="747" ht="16.5"/>
    <row r="748" ht="16.5"/>
    <row r="749" ht="16.5"/>
    <row r="750" ht="16.5"/>
    <row r="751" ht="16.5"/>
    <row r="752" ht="16.5"/>
    <row r="753" ht="16.5"/>
    <row r="754" ht="16.5"/>
    <row r="755" ht="16.5"/>
    <row r="756" ht="16.5"/>
    <row r="757" ht="16.5"/>
    <row r="758" ht="16.5"/>
    <row r="759" ht="16.5"/>
    <row r="760" ht="16.5"/>
    <row r="761" ht="16.5"/>
    <row r="762" ht="16.5"/>
    <row r="763" ht="16.5"/>
    <row r="764" ht="16.5"/>
    <row r="765" ht="16.5"/>
    <row r="766" ht="16.5"/>
    <row r="767" ht="16.5"/>
    <row r="768" ht="16.5"/>
    <row r="769" ht="16.5"/>
    <row r="770" ht="16.5"/>
    <row r="771" ht="16.5"/>
    <row r="772" ht="16.5"/>
    <row r="773" ht="16.5"/>
    <row r="774" ht="16.5"/>
    <row r="775" ht="16.5"/>
    <row r="776" ht="16.5"/>
    <row r="777" ht="16.5"/>
    <row r="778" ht="16.5"/>
    <row r="779" ht="16.5"/>
    <row r="780" ht="16.5"/>
    <row r="781" ht="16.5"/>
    <row r="782" ht="16.5"/>
    <row r="783" ht="16.5"/>
    <row r="784" ht="16.5"/>
    <row r="785" ht="16.5"/>
    <row r="786" ht="16.5"/>
    <row r="787" ht="16.5"/>
    <row r="788" ht="16.5"/>
    <row r="789" ht="16.5"/>
    <row r="790" ht="16.5"/>
    <row r="791" ht="16.5"/>
    <row r="792" ht="16.5"/>
    <row r="793" ht="16.5"/>
    <row r="794" ht="16.5"/>
    <row r="795" ht="16.5"/>
    <row r="796" ht="16.5"/>
    <row r="797" ht="16.5"/>
    <row r="798" ht="16.5"/>
    <row r="799" ht="16.5"/>
    <row r="800" ht="16.5"/>
    <row r="801" ht="16.5"/>
    <row r="802" ht="16.5"/>
    <row r="803" ht="16.5"/>
    <row r="804" ht="16.5"/>
    <row r="805" ht="16.5"/>
    <row r="806" ht="16.5"/>
    <row r="807" ht="16.5"/>
    <row r="808" ht="16.5"/>
    <row r="809" ht="16.5"/>
    <row r="810" ht="16.5"/>
    <row r="811" ht="16.5"/>
    <row r="812" ht="16.5"/>
    <row r="813" ht="16.5"/>
    <row r="814" ht="16.5"/>
    <row r="815" ht="16.5"/>
    <row r="816" ht="16.5"/>
    <row r="817" ht="16.5"/>
    <row r="818" ht="16.5"/>
    <row r="819" ht="16.5"/>
    <row r="820" ht="16.5"/>
    <row r="821" ht="16.5"/>
    <row r="822" ht="16.5"/>
    <row r="823" ht="16.5"/>
    <row r="824" ht="16.5"/>
    <row r="825" ht="16.5"/>
    <row r="826" ht="16.5"/>
    <row r="827" ht="16.5"/>
    <row r="828" ht="16.5"/>
    <row r="829" ht="16.5"/>
    <row r="830" ht="16.5"/>
    <row r="831" ht="16.5"/>
    <row r="832" ht="16.5"/>
    <row r="833" ht="16.5"/>
    <row r="834" ht="16.5"/>
    <row r="835" ht="16.5"/>
    <row r="836" ht="16.5"/>
    <row r="837" ht="16.5"/>
    <row r="838" ht="16.5"/>
    <row r="839" ht="16.5"/>
    <row r="840" ht="16.5"/>
    <row r="841" ht="16.5"/>
    <row r="842" ht="16.5"/>
    <row r="843" ht="16.5"/>
    <row r="844" ht="16.5"/>
    <row r="845" ht="16.5"/>
    <row r="846" ht="16.5"/>
    <row r="847" ht="16.5"/>
    <row r="848" ht="16.5"/>
    <row r="849" ht="16.5"/>
    <row r="850" ht="16.5"/>
    <row r="851" ht="16.5"/>
    <row r="852" ht="16.5"/>
    <row r="853" ht="16.5"/>
    <row r="854" ht="16.5"/>
    <row r="855" ht="16.5"/>
    <row r="856" ht="16.5"/>
    <row r="857" ht="16.5"/>
    <row r="858" ht="16.5"/>
    <row r="859" ht="16.5"/>
    <row r="860" ht="16.5"/>
    <row r="861" ht="16.5"/>
    <row r="862" ht="16.5"/>
    <row r="863" ht="16.5"/>
    <row r="864" ht="16.5"/>
    <row r="865" ht="16.5"/>
    <row r="866" ht="16.5"/>
    <row r="867" ht="16.5"/>
    <row r="868" ht="16.5"/>
    <row r="869" ht="16.5"/>
    <row r="870" ht="16.5"/>
    <row r="871" ht="16.5"/>
    <row r="872" ht="16.5"/>
    <row r="873" ht="16.5"/>
    <row r="874" ht="16.5"/>
    <row r="875" ht="16.5"/>
    <row r="876" ht="16.5"/>
    <row r="877" ht="16.5"/>
    <row r="878" ht="16.5"/>
    <row r="879" ht="16.5"/>
    <row r="880" ht="16.5"/>
    <row r="881" ht="16.5"/>
    <row r="882" ht="16.5"/>
    <row r="883" ht="16.5"/>
    <row r="884" ht="16.5"/>
    <row r="885" ht="16.5"/>
    <row r="886" ht="16.5"/>
    <row r="887" ht="16.5"/>
    <row r="888" ht="16.5"/>
    <row r="889" ht="16.5"/>
    <row r="890" ht="16.5"/>
    <row r="891" ht="16.5"/>
    <row r="892" ht="16.5"/>
    <row r="893" ht="16.5"/>
    <row r="894" ht="16.5"/>
    <row r="895" ht="16.5"/>
    <row r="896" ht="16.5"/>
    <row r="897" ht="16.5"/>
    <row r="898" ht="16.5"/>
    <row r="899" ht="16.5"/>
    <row r="900" ht="16.5"/>
    <row r="901" ht="16.5"/>
    <row r="902" ht="16.5"/>
    <row r="903" ht="16.5"/>
    <row r="904" ht="16.5"/>
    <row r="905" ht="16.5"/>
    <row r="906" ht="16.5"/>
    <row r="907" ht="16.5"/>
    <row r="908" ht="16.5"/>
    <row r="909" ht="16.5"/>
    <row r="910" ht="16.5"/>
    <row r="911" ht="16.5"/>
    <row r="912" ht="16.5"/>
    <row r="913" ht="16.5"/>
    <row r="914" ht="16.5"/>
    <row r="915" ht="16.5"/>
    <row r="916" ht="16.5"/>
    <row r="917" ht="16.5"/>
    <row r="918" ht="16.5"/>
    <row r="919" ht="16.5"/>
    <row r="920" ht="16.5"/>
    <row r="921" ht="16.5"/>
    <row r="922" ht="16.5"/>
    <row r="923" ht="16.5"/>
    <row r="924" ht="16.5"/>
    <row r="925" ht="16.5"/>
    <row r="926" ht="16.5"/>
    <row r="927" ht="16.5"/>
    <row r="928" ht="16.5"/>
    <row r="929" ht="16.5"/>
    <row r="930" ht="16.5"/>
    <row r="931" ht="16.5"/>
    <row r="932" ht="16.5"/>
    <row r="933" ht="16.5"/>
    <row r="934" ht="16.5"/>
    <row r="935" ht="16.5"/>
    <row r="936" ht="16.5"/>
    <row r="937" ht="16.5"/>
    <row r="938" ht="16.5"/>
    <row r="939" ht="16.5"/>
    <row r="940" ht="16.5"/>
    <row r="941" ht="16.5"/>
    <row r="942" ht="16.5"/>
    <row r="943" ht="16.5"/>
    <row r="944" ht="16.5"/>
    <row r="945" ht="16.5"/>
    <row r="946" ht="16.5"/>
    <row r="947" ht="16.5"/>
    <row r="948" ht="16.5"/>
    <row r="949" ht="16.5"/>
    <row r="950" ht="16.5"/>
    <row r="951" ht="16.5"/>
    <row r="952" ht="16.5"/>
    <row r="953" ht="16.5"/>
    <row r="954" ht="16.5"/>
    <row r="955" ht="16.5"/>
    <row r="956" ht="16.5"/>
    <row r="957" ht="16.5"/>
    <row r="958" ht="16.5"/>
    <row r="959" ht="16.5"/>
    <row r="960" ht="16.5"/>
    <row r="961" ht="16.5"/>
    <row r="962" ht="16.5"/>
    <row r="963" ht="16.5"/>
    <row r="964" ht="16.5"/>
    <row r="965" ht="16.5"/>
    <row r="966" ht="16.5"/>
    <row r="967" ht="16.5"/>
    <row r="968" ht="16.5"/>
    <row r="969" ht="16.5"/>
    <row r="970" ht="16.5"/>
    <row r="971" ht="16.5"/>
    <row r="972" ht="16.5"/>
    <row r="973" ht="16.5"/>
    <row r="974" ht="16.5"/>
    <row r="975" ht="16.5"/>
    <row r="976" ht="16.5"/>
    <row r="977" ht="16.5"/>
    <row r="978" ht="16.5"/>
    <row r="979" ht="16.5"/>
    <row r="980" ht="16.5"/>
    <row r="981" ht="16.5"/>
    <row r="982" ht="16.5"/>
    <row r="983" ht="16.5"/>
    <row r="984" ht="16.5"/>
    <row r="985" ht="16.5"/>
    <row r="986" ht="16.5"/>
    <row r="987" ht="16.5"/>
    <row r="988" ht="16.5"/>
    <row r="989" ht="16.5"/>
    <row r="990" ht="16.5"/>
  </sheetData>
  <phoneticPr fontId="4" type="noConversion"/>
  <conditionalFormatting sqref="C2:C55">
    <cfRule type="cellIs" dxfId="6" priority="2" operator="lessThan">
      <formula>60</formula>
    </cfRule>
  </conditionalFormatting>
  <conditionalFormatting sqref="C56:C133">
    <cfRule type="cellIs" dxfId="5" priority="1" operator="lessThan">
      <formula>70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F66"/>
  <sheetViews>
    <sheetView workbookViewId="0">
      <selection activeCell="F66" sqref="F66"/>
    </sheetView>
  </sheetViews>
  <sheetFormatPr defaultRowHeight="16.5"/>
  <sheetData>
    <row r="1" spans="1:6">
      <c r="A1" s="35" t="s">
        <v>675</v>
      </c>
      <c r="B1" s="36" t="s">
        <v>1</v>
      </c>
      <c r="C1" s="35" t="s">
        <v>2</v>
      </c>
      <c r="D1" s="36" t="s">
        <v>3</v>
      </c>
      <c r="E1" s="36" t="s">
        <v>4</v>
      </c>
    </row>
    <row r="3" spans="1:6">
      <c r="A3" s="35" t="s">
        <v>5</v>
      </c>
      <c r="B3" s="35" t="s">
        <v>6</v>
      </c>
      <c r="C3" s="35" t="s">
        <v>7</v>
      </c>
      <c r="D3" s="36">
        <v>100</v>
      </c>
      <c r="E3" s="36"/>
    </row>
    <row r="4" spans="1:6" ht="264">
      <c r="A4" s="35" t="s">
        <v>8</v>
      </c>
      <c r="B4" s="35" t="s">
        <v>9</v>
      </c>
      <c r="C4" s="35" t="s">
        <v>10</v>
      </c>
      <c r="D4" s="36">
        <v>45</v>
      </c>
      <c r="E4" s="37" t="s">
        <v>369</v>
      </c>
    </row>
    <row r="5" spans="1:6" ht="132">
      <c r="A5" s="35" t="s">
        <v>11</v>
      </c>
      <c r="B5" s="35" t="s">
        <v>12</v>
      </c>
      <c r="C5" s="35" t="s">
        <v>13</v>
      </c>
      <c r="D5" s="36">
        <v>60</v>
      </c>
      <c r="E5" s="37" t="s">
        <v>375</v>
      </c>
      <c r="F5" s="2"/>
    </row>
    <row r="6" spans="1:6">
      <c r="A6" s="35" t="s">
        <v>11</v>
      </c>
      <c r="B6" s="35" t="s">
        <v>14</v>
      </c>
      <c r="C6" s="35" t="s">
        <v>15</v>
      </c>
      <c r="D6" s="36">
        <v>100</v>
      </c>
      <c r="E6" s="36"/>
    </row>
    <row r="7" spans="1:6">
      <c r="A7" s="35" t="s">
        <v>11</v>
      </c>
      <c r="B7" s="35" t="s">
        <v>16</v>
      </c>
      <c r="C7" s="35" t="s">
        <v>17</v>
      </c>
      <c r="D7" s="36">
        <v>90</v>
      </c>
      <c r="E7" s="36" t="s">
        <v>18</v>
      </c>
    </row>
    <row r="8" spans="1:6">
      <c r="A8" s="35" t="s">
        <v>19</v>
      </c>
      <c r="B8" s="35" t="s">
        <v>20</v>
      </c>
      <c r="C8" s="35" t="s">
        <v>21</v>
      </c>
      <c r="D8" s="35"/>
      <c r="E8" s="36" t="s">
        <v>22</v>
      </c>
    </row>
    <row r="9" spans="1:6">
      <c r="A9" s="35" t="s">
        <v>23</v>
      </c>
      <c r="B9" s="35" t="s">
        <v>24</v>
      </c>
      <c r="C9" s="35" t="s">
        <v>25</v>
      </c>
      <c r="D9" s="36">
        <v>90</v>
      </c>
      <c r="E9" s="36" t="s">
        <v>26</v>
      </c>
    </row>
    <row r="10" spans="1:6">
      <c r="A10" s="35" t="s">
        <v>27</v>
      </c>
      <c r="B10" s="35" t="s">
        <v>28</v>
      </c>
      <c r="C10" s="35" t="s">
        <v>29</v>
      </c>
      <c r="D10" s="36">
        <v>100</v>
      </c>
      <c r="E10" s="36"/>
    </row>
    <row r="11" spans="1:6">
      <c r="A11" s="35" t="s">
        <v>30</v>
      </c>
      <c r="B11" s="35" t="s">
        <v>31</v>
      </c>
      <c r="C11" s="35" t="s">
        <v>32</v>
      </c>
      <c r="D11" s="36">
        <v>100</v>
      </c>
      <c r="E11" s="35"/>
    </row>
    <row r="12" spans="1:6">
      <c r="A12" s="35" t="s">
        <v>33</v>
      </c>
      <c r="B12" s="35" t="s">
        <v>34</v>
      </c>
      <c r="C12" s="35" t="s">
        <v>35</v>
      </c>
      <c r="D12" s="35"/>
      <c r="E12" s="36" t="s">
        <v>22</v>
      </c>
    </row>
    <row r="13" spans="1:6">
      <c r="A13" s="35" t="s">
        <v>36</v>
      </c>
      <c r="B13" s="35" t="s">
        <v>37</v>
      </c>
      <c r="C13" s="35" t="s">
        <v>38</v>
      </c>
      <c r="D13" s="35"/>
      <c r="E13" s="36" t="s">
        <v>22</v>
      </c>
    </row>
    <row r="14" spans="1:6">
      <c r="A14" s="35" t="s">
        <v>36</v>
      </c>
      <c r="B14" s="35" t="s">
        <v>39</v>
      </c>
      <c r="C14" s="35" t="s">
        <v>40</v>
      </c>
      <c r="D14" s="35"/>
      <c r="E14" s="36" t="s">
        <v>22</v>
      </c>
    </row>
    <row r="15" spans="1:6">
      <c r="A15" s="35" t="s">
        <v>36</v>
      </c>
      <c r="B15" s="35" t="s">
        <v>41</v>
      </c>
      <c r="C15" s="35" t="s">
        <v>42</v>
      </c>
      <c r="D15" s="35"/>
      <c r="E15" s="36" t="s">
        <v>22</v>
      </c>
    </row>
    <row r="16" spans="1:6">
      <c r="A16" s="35" t="s">
        <v>36</v>
      </c>
      <c r="B16" s="35" t="s">
        <v>43</v>
      </c>
      <c r="C16" s="35" t="s">
        <v>44</v>
      </c>
      <c r="D16" s="36">
        <v>100</v>
      </c>
      <c r="E16" s="36"/>
    </row>
    <row r="17" spans="1:5">
      <c r="A17" s="35" t="s">
        <v>36</v>
      </c>
      <c r="B17" s="35" t="s">
        <v>45</v>
      </c>
      <c r="C17" s="35" t="s">
        <v>46</v>
      </c>
      <c r="D17" s="35"/>
      <c r="E17" s="36" t="s">
        <v>22</v>
      </c>
    </row>
    <row r="18" spans="1:5">
      <c r="A18" s="35" t="s">
        <v>36</v>
      </c>
      <c r="B18" s="35" t="s">
        <v>47</v>
      </c>
      <c r="C18" s="35" t="s">
        <v>48</v>
      </c>
      <c r="D18" s="35"/>
      <c r="E18" s="35"/>
    </row>
    <row r="19" spans="1:5">
      <c r="A19" s="35" t="s">
        <v>36</v>
      </c>
      <c r="B19" s="35" t="s">
        <v>49</v>
      </c>
      <c r="C19" s="35" t="s">
        <v>50</v>
      </c>
      <c r="D19" s="35"/>
      <c r="E19" s="36" t="s">
        <v>22</v>
      </c>
    </row>
    <row r="20" spans="1:5">
      <c r="A20" s="35" t="s">
        <v>36</v>
      </c>
      <c r="B20" s="35" t="s">
        <v>51</v>
      </c>
      <c r="C20" s="35" t="s">
        <v>52</v>
      </c>
      <c r="D20" s="36">
        <v>95</v>
      </c>
      <c r="E20" s="36" t="s">
        <v>53</v>
      </c>
    </row>
    <row r="21" spans="1:5">
      <c r="A21" s="35" t="s">
        <v>36</v>
      </c>
      <c r="B21" s="35" t="s">
        <v>54</v>
      </c>
      <c r="C21" s="35" t="s">
        <v>55</v>
      </c>
      <c r="D21" s="35"/>
      <c r="E21" s="36" t="s">
        <v>22</v>
      </c>
    </row>
    <row r="22" spans="1:5">
      <c r="A22" s="35" t="s">
        <v>56</v>
      </c>
      <c r="B22" s="35" t="s">
        <v>57</v>
      </c>
      <c r="C22" s="35" t="s">
        <v>58</v>
      </c>
      <c r="D22" s="35"/>
      <c r="E22" s="36" t="s">
        <v>22</v>
      </c>
    </row>
    <row r="23" spans="1:5">
      <c r="A23" s="35" t="s">
        <v>56</v>
      </c>
      <c r="B23" s="35" t="s">
        <v>59</v>
      </c>
      <c r="C23" s="35" t="s">
        <v>60</v>
      </c>
      <c r="D23" s="35"/>
      <c r="E23" s="36" t="s">
        <v>22</v>
      </c>
    </row>
    <row r="24" spans="1:5">
      <c r="A24" s="35" t="s">
        <v>61</v>
      </c>
      <c r="B24" s="35" t="s">
        <v>62</v>
      </c>
      <c r="C24" s="35" t="s">
        <v>63</v>
      </c>
      <c r="D24" s="36">
        <v>80</v>
      </c>
      <c r="E24" s="36" t="s">
        <v>64</v>
      </c>
    </row>
    <row r="25" spans="1:5">
      <c r="A25" s="35" t="s">
        <v>65</v>
      </c>
      <c r="B25" s="35" t="s">
        <v>66</v>
      </c>
      <c r="C25" s="35" t="s">
        <v>67</v>
      </c>
      <c r="D25" s="35"/>
      <c r="E25" s="36" t="s">
        <v>68</v>
      </c>
    </row>
    <row r="26" spans="1:5">
      <c r="A26" s="35" t="s">
        <v>65</v>
      </c>
      <c r="B26" s="35" t="s">
        <v>69</v>
      </c>
      <c r="C26" s="35" t="s">
        <v>70</v>
      </c>
      <c r="D26" s="35"/>
      <c r="E26" s="36" t="s">
        <v>22</v>
      </c>
    </row>
    <row r="27" spans="1:5">
      <c r="A27" s="35" t="s">
        <v>71</v>
      </c>
      <c r="B27" s="35" t="s">
        <v>72</v>
      </c>
      <c r="C27" s="35" t="s">
        <v>73</v>
      </c>
      <c r="D27" s="36">
        <v>100</v>
      </c>
      <c r="E27" s="35"/>
    </row>
    <row r="28" spans="1:5">
      <c r="A28" s="35" t="s">
        <v>71</v>
      </c>
      <c r="B28" s="35" t="s">
        <v>74</v>
      </c>
      <c r="C28" s="35" t="s">
        <v>75</v>
      </c>
      <c r="D28" s="36">
        <v>100</v>
      </c>
      <c r="E28" s="35"/>
    </row>
    <row r="29" spans="1:5">
      <c r="A29" s="35" t="s">
        <v>71</v>
      </c>
      <c r="B29" s="35" t="s">
        <v>76</v>
      </c>
      <c r="C29" s="35" t="s">
        <v>77</v>
      </c>
      <c r="D29" s="36">
        <v>100</v>
      </c>
      <c r="E29" s="35"/>
    </row>
    <row r="30" spans="1:5" ht="148.5">
      <c r="A30" s="35" t="s">
        <v>71</v>
      </c>
      <c r="B30" s="35" t="s">
        <v>78</v>
      </c>
      <c r="C30" s="35" t="s">
        <v>79</v>
      </c>
      <c r="D30" s="36">
        <v>75</v>
      </c>
      <c r="E30" s="37" t="s">
        <v>376</v>
      </c>
    </row>
    <row r="31" spans="1:5">
      <c r="A31" s="35" t="s">
        <v>71</v>
      </c>
      <c r="B31" s="35" t="s">
        <v>80</v>
      </c>
      <c r="C31" s="35" t="s">
        <v>81</v>
      </c>
      <c r="D31" s="36">
        <v>75</v>
      </c>
      <c r="E31" s="36" t="s">
        <v>82</v>
      </c>
    </row>
    <row r="32" spans="1:5">
      <c r="A32" s="35" t="s">
        <v>71</v>
      </c>
      <c r="B32" s="35" t="s">
        <v>83</v>
      </c>
      <c r="C32" s="35" t="s">
        <v>84</v>
      </c>
      <c r="D32" s="36">
        <v>85</v>
      </c>
      <c r="E32" s="36" t="s">
        <v>85</v>
      </c>
    </row>
    <row r="33" spans="1:5">
      <c r="A33" s="35" t="s">
        <v>71</v>
      </c>
      <c r="B33" s="35" t="s">
        <v>86</v>
      </c>
      <c r="C33" s="35" t="s">
        <v>87</v>
      </c>
      <c r="D33" s="36">
        <v>100</v>
      </c>
      <c r="E33" s="35"/>
    </row>
    <row r="34" spans="1:5">
      <c r="A34" s="35" t="s">
        <v>71</v>
      </c>
      <c r="B34" s="35" t="s">
        <v>88</v>
      </c>
      <c r="C34" s="35" t="s">
        <v>89</v>
      </c>
      <c r="D34" s="36">
        <v>100</v>
      </c>
      <c r="E34" s="35"/>
    </row>
    <row r="35" spans="1:5">
      <c r="A35" s="35" t="s">
        <v>71</v>
      </c>
      <c r="B35" s="35" t="s">
        <v>90</v>
      </c>
      <c r="C35" s="35" t="s">
        <v>91</v>
      </c>
      <c r="D35" s="36" t="s">
        <v>92</v>
      </c>
      <c r="E35" s="35"/>
    </row>
    <row r="36" spans="1:5">
      <c r="A36" s="35" t="s">
        <v>71</v>
      </c>
      <c r="B36" s="35" t="s">
        <v>93</v>
      </c>
      <c r="C36" s="35" t="s">
        <v>94</v>
      </c>
      <c r="D36" s="36">
        <v>95</v>
      </c>
      <c r="E36" s="36" t="s">
        <v>95</v>
      </c>
    </row>
    <row r="37" spans="1:5">
      <c r="A37" s="35" t="s">
        <v>71</v>
      </c>
      <c r="B37" s="35" t="s">
        <v>96</v>
      </c>
      <c r="C37" s="35" t="s">
        <v>97</v>
      </c>
      <c r="D37" s="36">
        <v>85</v>
      </c>
      <c r="E37" s="36" t="s">
        <v>98</v>
      </c>
    </row>
    <row r="38" spans="1:5">
      <c r="A38" s="35" t="s">
        <v>71</v>
      </c>
      <c r="B38" s="35" t="s">
        <v>99</v>
      </c>
      <c r="C38" s="35" t="s">
        <v>100</v>
      </c>
      <c r="D38" s="36">
        <v>100</v>
      </c>
      <c r="E38" s="35"/>
    </row>
    <row r="39" spans="1:5">
      <c r="A39" s="35" t="s">
        <v>71</v>
      </c>
      <c r="B39" s="35" t="s">
        <v>101</v>
      </c>
      <c r="C39" s="35" t="s">
        <v>102</v>
      </c>
      <c r="D39" s="36">
        <v>0</v>
      </c>
      <c r="E39" s="36" t="s">
        <v>103</v>
      </c>
    </row>
    <row r="40" spans="1:5">
      <c r="A40" s="35" t="s">
        <v>71</v>
      </c>
      <c r="B40" s="35" t="s">
        <v>104</v>
      </c>
      <c r="C40" s="35" t="s">
        <v>105</v>
      </c>
      <c r="D40" s="35"/>
      <c r="E40" s="35"/>
    </row>
    <row r="41" spans="1:5">
      <c r="A41" s="35" t="s">
        <v>71</v>
      </c>
      <c r="B41" s="35" t="s">
        <v>106</v>
      </c>
      <c r="C41" s="35" t="s">
        <v>107</v>
      </c>
      <c r="D41" s="36">
        <v>0</v>
      </c>
      <c r="E41" s="36" t="s">
        <v>103</v>
      </c>
    </row>
    <row r="42" spans="1:5">
      <c r="A42" s="35" t="s">
        <v>71</v>
      </c>
      <c r="B42" s="35" t="s">
        <v>108</v>
      </c>
      <c r="C42" s="35" t="s">
        <v>109</v>
      </c>
      <c r="D42" s="36">
        <v>100</v>
      </c>
      <c r="E42" s="36"/>
    </row>
    <row r="43" spans="1:5" ht="396">
      <c r="A43" s="35" t="s">
        <v>71</v>
      </c>
      <c r="B43" s="35" t="s">
        <v>110</v>
      </c>
      <c r="C43" s="35" t="s">
        <v>111</v>
      </c>
      <c r="D43" s="36">
        <v>39</v>
      </c>
      <c r="E43" s="37" t="s">
        <v>370</v>
      </c>
    </row>
    <row r="44" spans="1:5">
      <c r="A44" s="35" t="s">
        <v>71</v>
      </c>
      <c r="B44" s="35" t="s">
        <v>112</v>
      </c>
      <c r="C44" s="35" t="s">
        <v>113</v>
      </c>
      <c r="D44" s="36">
        <v>100</v>
      </c>
      <c r="E44" s="35"/>
    </row>
    <row r="45" spans="1:5">
      <c r="A45" s="35" t="s">
        <v>71</v>
      </c>
      <c r="B45" s="35" t="s">
        <v>114</v>
      </c>
      <c r="C45" s="35" t="s">
        <v>115</v>
      </c>
      <c r="D45" s="36">
        <v>100</v>
      </c>
      <c r="E45" s="35"/>
    </row>
    <row r="46" spans="1:5">
      <c r="A46" s="35" t="s">
        <v>71</v>
      </c>
      <c r="B46" s="35" t="s">
        <v>116</v>
      </c>
      <c r="C46" s="35" t="s">
        <v>117</v>
      </c>
      <c r="D46" s="36">
        <v>90</v>
      </c>
      <c r="E46" s="36" t="s">
        <v>371</v>
      </c>
    </row>
    <row r="47" spans="1:5">
      <c r="A47" s="35" t="s">
        <v>71</v>
      </c>
      <c r="B47" s="35" t="s">
        <v>118</v>
      </c>
      <c r="C47" s="35" t="s">
        <v>119</v>
      </c>
      <c r="D47" s="36">
        <v>82</v>
      </c>
      <c r="E47" s="36" t="s">
        <v>120</v>
      </c>
    </row>
    <row r="48" spans="1:5">
      <c r="A48" s="35" t="s">
        <v>121</v>
      </c>
      <c r="B48" s="35" t="s">
        <v>122</v>
      </c>
      <c r="C48" s="35" t="s">
        <v>123</v>
      </c>
      <c r="D48" s="36">
        <v>0</v>
      </c>
      <c r="E48" s="36" t="s">
        <v>22</v>
      </c>
    </row>
    <row r="49" spans="1:5">
      <c r="A49" s="35" t="s">
        <v>121</v>
      </c>
      <c r="B49" s="35" t="s">
        <v>124</v>
      </c>
      <c r="C49" s="35" t="s">
        <v>125</v>
      </c>
      <c r="D49" s="35"/>
      <c r="E49" s="36" t="s">
        <v>22</v>
      </c>
    </row>
    <row r="50" spans="1:5">
      <c r="A50" s="35" t="s">
        <v>121</v>
      </c>
      <c r="B50" s="35" t="s">
        <v>126</v>
      </c>
      <c r="C50" s="35" t="s">
        <v>127</v>
      </c>
      <c r="D50" s="36">
        <v>0</v>
      </c>
      <c r="E50" s="36" t="s">
        <v>103</v>
      </c>
    </row>
    <row r="51" spans="1:5">
      <c r="A51" s="35" t="s">
        <v>121</v>
      </c>
      <c r="B51" s="35" t="s">
        <v>128</v>
      </c>
      <c r="C51" s="35" t="s">
        <v>129</v>
      </c>
      <c r="D51" s="36">
        <v>100</v>
      </c>
      <c r="E51" s="35"/>
    </row>
    <row r="52" spans="1:5">
      <c r="A52" s="35" t="s">
        <v>121</v>
      </c>
      <c r="B52" s="35" t="s">
        <v>130</v>
      </c>
      <c r="C52" s="35" t="s">
        <v>131</v>
      </c>
      <c r="D52" s="35"/>
      <c r="E52" s="36" t="s">
        <v>22</v>
      </c>
    </row>
    <row r="53" spans="1:5">
      <c r="A53" s="35" t="s">
        <v>121</v>
      </c>
      <c r="B53" s="35" t="s">
        <v>132</v>
      </c>
      <c r="C53" s="35" t="s">
        <v>133</v>
      </c>
      <c r="D53" s="36">
        <v>100</v>
      </c>
      <c r="E53" s="36"/>
    </row>
    <row r="54" spans="1:5">
      <c r="A54" s="35" t="s">
        <v>121</v>
      </c>
      <c r="B54" s="35" t="s">
        <v>134</v>
      </c>
      <c r="C54" s="35" t="s">
        <v>135</v>
      </c>
      <c r="D54" s="36">
        <v>0</v>
      </c>
      <c r="E54" s="36" t="s">
        <v>22</v>
      </c>
    </row>
    <row r="55" spans="1:5">
      <c r="A55" s="35" t="s">
        <v>121</v>
      </c>
      <c r="B55" s="35" t="s">
        <v>136</v>
      </c>
      <c r="C55" s="35" t="s">
        <v>137</v>
      </c>
      <c r="D55" s="36">
        <v>75</v>
      </c>
      <c r="E55" s="36" t="s">
        <v>138</v>
      </c>
    </row>
    <row r="56" spans="1:5">
      <c r="A56" s="35" t="s">
        <v>121</v>
      </c>
      <c r="B56" s="35" t="s">
        <v>139</v>
      </c>
      <c r="C56" s="35" t="s">
        <v>140</v>
      </c>
      <c r="D56" s="36">
        <v>100</v>
      </c>
      <c r="E56" s="35"/>
    </row>
    <row r="57" spans="1:5">
      <c r="A57" s="35" t="s">
        <v>121</v>
      </c>
      <c r="B57" s="35" t="s">
        <v>141</v>
      </c>
      <c r="C57" s="35" t="s">
        <v>142</v>
      </c>
      <c r="D57" s="36">
        <v>0</v>
      </c>
      <c r="E57" s="36" t="s">
        <v>143</v>
      </c>
    </row>
    <row r="58" spans="1:5">
      <c r="A58" s="35" t="s">
        <v>121</v>
      </c>
      <c r="B58" s="35" t="s">
        <v>144</v>
      </c>
      <c r="C58" s="35" t="s">
        <v>145</v>
      </c>
      <c r="D58" s="36">
        <v>0</v>
      </c>
      <c r="E58" s="36" t="s">
        <v>22</v>
      </c>
    </row>
    <row r="59" spans="1:5">
      <c r="A59" s="35" t="s">
        <v>146</v>
      </c>
      <c r="B59" s="35" t="s">
        <v>147</v>
      </c>
      <c r="C59" s="35" t="s">
        <v>148</v>
      </c>
      <c r="D59" s="36">
        <v>80</v>
      </c>
      <c r="E59" s="36" t="s">
        <v>149</v>
      </c>
    </row>
    <row r="60" spans="1:5" ht="330">
      <c r="A60" s="35" t="s">
        <v>146</v>
      </c>
      <c r="B60" s="35" t="s">
        <v>150</v>
      </c>
      <c r="C60" s="35" t="s">
        <v>151</v>
      </c>
      <c r="D60" s="36">
        <v>60</v>
      </c>
      <c r="E60" s="37" t="s">
        <v>372</v>
      </c>
    </row>
    <row r="61" spans="1:5">
      <c r="A61" s="35" t="s">
        <v>152</v>
      </c>
      <c r="B61" s="35" t="s">
        <v>153</v>
      </c>
      <c r="C61" s="35" t="s">
        <v>154</v>
      </c>
      <c r="D61" s="36">
        <v>100</v>
      </c>
      <c r="E61" s="35"/>
    </row>
    <row r="62" spans="1:5">
      <c r="A62" s="35" t="s">
        <v>152</v>
      </c>
      <c r="B62" s="35" t="s">
        <v>155</v>
      </c>
      <c r="C62" s="35" t="s">
        <v>156</v>
      </c>
      <c r="D62" s="36">
        <v>100</v>
      </c>
      <c r="E62" s="35"/>
    </row>
    <row r="63" spans="1:5">
      <c r="A63" s="35" t="s">
        <v>157</v>
      </c>
      <c r="B63" s="35" t="s">
        <v>158</v>
      </c>
      <c r="C63" s="35" t="s">
        <v>159</v>
      </c>
      <c r="D63" s="36">
        <v>0</v>
      </c>
      <c r="E63" s="36" t="s">
        <v>22</v>
      </c>
    </row>
    <row r="65" spans="3:4">
      <c r="C65" s="3" t="s">
        <v>676</v>
      </c>
      <c r="D65">
        <f>COUNT(D3:D7,D9:D11,D16,D20,D24,D27:D34,D36:D38,D42:D47,D51,D53,D55,D56,D59,D60,D61,D62)</f>
        <v>36</v>
      </c>
    </row>
    <row r="66" spans="3:4">
      <c r="C66" s="3" t="s">
        <v>677</v>
      </c>
      <c r="D66" s="5">
        <f>AVERAGE(D3:D7,D9:D11,D16,D20,D24,D27:D34,D36:D38,D42:D47,D51,D53,D55,D56,D59,D60,D61,D62)</f>
        <v>88.916666666666671</v>
      </c>
    </row>
  </sheetData>
  <phoneticPr fontId="4" type="noConversion"/>
  <pageMargins left="0.7" right="0.7" top="0.75" bottom="0.75" header="0.3" footer="0.3"/>
  <ignoredErrors>
    <ignoredError sqref="D6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/>
  <dimension ref="A1:F85"/>
  <sheetViews>
    <sheetView topLeftCell="A64" workbookViewId="0">
      <selection activeCell="E84" sqref="E84"/>
    </sheetView>
  </sheetViews>
  <sheetFormatPr defaultRowHeight="16.5"/>
  <sheetData>
    <row r="1" spans="1:5">
      <c r="A1" s="35" t="s">
        <v>675</v>
      </c>
      <c r="B1" s="36" t="s">
        <v>1</v>
      </c>
      <c r="C1" s="35" t="s">
        <v>2</v>
      </c>
      <c r="D1" s="36" t="s">
        <v>3</v>
      </c>
      <c r="E1" s="36" t="s">
        <v>4</v>
      </c>
    </row>
    <row r="3" spans="1:5">
      <c r="A3" s="35" t="s">
        <v>160</v>
      </c>
      <c r="B3" s="35" t="s">
        <v>161</v>
      </c>
      <c r="C3" s="35" t="s">
        <v>162</v>
      </c>
      <c r="D3" s="36">
        <v>100</v>
      </c>
      <c r="E3" s="35"/>
    </row>
    <row r="4" spans="1:5">
      <c r="A4" s="35" t="s">
        <v>160</v>
      </c>
      <c r="B4" s="35" t="s">
        <v>163</v>
      </c>
      <c r="C4" s="35" t="s">
        <v>164</v>
      </c>
      <c r="D4" s="36">
        <v>100</v>
      </c>
      <c r="E4" s="35"/>
    </row>
    <row r="5" spans="1:5">
      <c r="A5" s="35" t="s">
        <v>160</v>
      </c>
      <c r="B5" s="35" t="s">
        <v>165</v>
      </c>
      <c r="C5" s="35" t="s">
        <v>166</v>
      </c>
      <c r="D5" s="36">
        <v>100</v>
      </c>
      <c r="E5" s="35"/>
    </row>
    <row r="6" spans="1:5">
      <c r="A6" s="35" t="s">
        <v>160</v>
      </c>
      <c r="B6" s="35" t="s">
        <v>167</v>
      </c>
      <c r="C6" s="35" t="s">
        <v>168</v>
      </c>
      <c r="D6" s="36">
        <v>95</v>
      </c>
      <c r="E6" s="36" t="s">
        <v>169</v>
      </c>
    </row>
    <row r="7" spans="1:5">
      <c r="A7" s="35" t="s">
        <v>170</v>
      </c>
      <c r="B7" s="35" t="s">
        <v>171</v>
      </c>
      <c r="C7" s="35" t="s">
        <v>172</v>
      </c>
      <c r="D7" s="36">
        <v>90</v>
      </c>
      <c r="E7" s="36" t="s">
        <v>173</v>
      </c>
    </row>
    <row r="8" spans="1:5">
      <c r="A8" s="35" t="s">
        <v>170</v>
      </c>
      <c r="B8" s="35" t="s">
        <v>174</v>
      </c>
      <c r="C8" s="35" t="s">
        <v>175</v>
      </c>
      <c r="D8" s="36">
        <v>100</v>
      </c>
      <c r="E8" s="35"/>
    </row>
    <row r="9" spans="1:5" ht="198">
      <c r="A9" s="35" t="s">
        <v>170</v>
      </c>
      <c r="B9" s="35" t="s">
        <v>176</v>
      </c>
      <c r="C9" s="35" t="s">
        <v>177</v>
      </c>
      <c r="D9" s="36">
        <v>65</v>
      </c>
      <c r="E9" s="37" t="s">
        <v>373</v>
      </c>
    </row>
    <row r="10" spans="1:5">
      <c r="A10" s="35" t="s">
        <v>170</v>
      </c>
      <c r="B10" s="35" t="s">
        <v>178</v>
      </c>
      <c r="C10" s="35" t="s">
        <v>179</v>
      </c>
      <c r="D10" s="36">
        <v>90</v>
      </c>
      <c r="E10" s="36" t="s">
        <v>180</v>
      </c>
    </row>
    <row r="11" spans="1:5">
      <c r="A11" s="35" t="s">
        <v>181</v>
      </c>
      <c r="B11" s="35" t="s">
        <v>182</v>
      </c>
      <c r="C11" s="35" t="s">
        <v>183</v>
      </c>
      <c r="D11" s="36">
        <v>100</v>
      </c>
      <c r="E11" s="35"/>
    </row>
    <row r="12" spans="1:5">
      <c r="A12" s="35" t="s">
        <v>181</v>
      </c>
      <c r="B12" s="35" t="s">
        <v>184</v>
      </c>
      <c r="C12" s="35" t="s">
        <v>185</v>
      </c>
      <c r="D12" s="36">
        <v>65</v>
      </c>
      <c r="E12" s="36" t="s">
        <v>186</v>
      </c>
    </row>
    <row r="13" spans="1:5">
      <c r="A13" s="35" t="s">
        <v>181</v>
      </c>
      <c r="B13" s="35" t="s">
        <v>187</v>
      </c>
      <c r="C13" s="35" t="s">
        <v>188</v>
      </c>
      <c r="D13" s="36">
        <v>90</v>
      </c>
      <c r="E13" s="36" t="s">
        <v>189</v>
      </c>
    </row>
    <row r="14" spans="1:5">
      <c r="A14" s="35" t="s">
        <v>190</v>
      </c>
      <c r="B14" s="35" t="s">
        <v>191</v>
      </c>
      <c r="C14" s="35" t="s">
        <v>192</v>
      </c>
      <c r="D14" s="36">
        <v>95</v>
      </c>
      <c r="E14" s="36" t="s">
        <v>53</v>
      </c>
    </row>
    <row r="15" spans="1:5">
      <c r="A15" s="35" t="s">
        <v>190</v>
      </c>
      <c r="B15" s="35" t="s">
        <v>193</v>
      </c>
      <c r="C15" s="35" t="s">
        <v>194</v>
      </c>
      <c r="D15" s="36">
        <v>100</v>
      </c>
      <c r="E15" s="35"/>
    </row>
    <row r="16" spans="1:5">
      <c r="A16" s="35" t="s">
        <v>190</v>
      </c>
      <c r="B16" s="35" t="s">
        <v>195</v>
      </c>
      <c r="C16" s="35" t="s">
        <v>196</v>
      </c>
      <c r="D16" s="36">
        <v>90</v>
      </c>
      <c r="E16" s="36" t="s">
        <v>197</v>
      </c>
    </row>
    <row r="17" spans="1:5">
      <c r="A17" s="35" t="s">
        <v>198</v>
      </c>
      <c r="B17" s="35" t="s">
        <v>199</v>
      </c>
      <c r="C17" s="35" t="s">
        <v>200</v>
      </c>
      <c r="D17" s="36">
        <v>100</v>
      </c>
      <c r="E17" s="35"/>
    </row>
    <row r="18" spans="1:5">
      <c r="A18" s="35" t="s">
        <v>198</v>
      </c>
      <c r="B18" s="35" t="s">
        <v>201</v>
      </c>
      <c r="C18" s="35" t="s">
        <v>202</v>
      </c>
      <c r="D18" s="36">
        <v>100</v>
      </c>
      <c r="E18" s="35"/>
    </row>
    <row r="19" spans="1:5">
      <c r="A19" s="35" t="s">
        <v>198</v>
      </c>
      <c r="B19" s="35" t="s">
        <v>203</v>
      </c>
      <c r="C19" s="35" t="s">
        <v>204</v>
      </c>
      <c r="D19" s="36">
        <v>85</v>
      </c>
      <c r="E19" s="36" t="s">
        <v>205</v>
      </c>
    </row>
    <row r="20" spans="1:5">
      <c r="A20" s="35" t="s">
        <v>198</v>
      </c>
      <c r="B20" s="35" t="s">
        <v>206</v>
      </c>
      <c r="C20" s="35" t="s">
        <v>207</v>
      </c>
      <c r="D20" s="36">
        <v>90</v>
      </c>
      <c r="E20" s="36" t="s">
        <v>208</v>
      </c>
    </row>
    <row r="21" spans="1:5">
      <c r="A21" s="35" t="s">
        <v>198</v>
      </c>
      <c r="B21" s="35" t="s">
        <v>209</v>
      </c>
      <c r="C21" s="35" t="s">
        <v>210</v>
      </c>
      <c r="D21" s="36">
        <v>100</v>
      </c>
      <c r="E21" s="35"/>
    </row>
    <row r="22" spans="1:5">
      <c r="A22" s="35" t="s">
        <v>211</v>
      </c>
      <c r="B22" s="35" t="s">
        <v>212</v>
      </c>
      <c r="C22" s="35" t="s">
        <v>213</v>
      </c>
      <c r="D22" s="36">
        <v>100</v>
      </c>
      <c r="E22" s="35"/>
    </row>
    <row r="23" spans="1:5">
      <c r="A23" s="35" t="s">
        <v>211</v>
      </c>
      <c r="B23" s="35" t="s">
        <v>214</v>
      </c>
      <c r="C23" s="35" t="s">
        <v>215</v>
      </c>
      <c r="D23" s="36">
        <v>100</v>
      </c>
      <c r="E23" s="35"/>
    </row>
    <row r="24" spans="1:5">
      <c r="A24" s="35" t="s">
        <v>211</v>
      </c>
      <c r="B24" s="35" t="s">
        <v>216</v>
      </c>
      <c r="C24" s="35" t="s">
        <v>217</v>
      </c>
      <c r="D24" s="36">
        <v>100</v>
      </c>
      <c r="E24" s="35"/>
    </row>
    <row r="25" spans="1:5">
      <c r="A25" s="35" t="s">
        <v>211</v>
      </c>
      <c r="B25" s="35" t="s">
        <v>218</v>
      </c>
      <c r="C25" s="35" t="s">
        <v>219</v>
      </c>
      <c r="D25" s="36">
        <v>100</v>
      </c>
      <c r="E25" s="35"/>
    </row>
    <row r="26" spans="1:5">
      <c r="A26" s="35" t="s">
        <v>211</v>
      </c>
      <c r="B26" s="35" t="s">
        <v>220</v>
      </c>
      <c r="C26" s="35" t="s">
        <v>221</v>
      </c>
      <c r="D26" s="36">
        <v>90</v>
      </c>
      <c r="E26" s="36" t="s">
        <v>222</v>
      </c>
    </row>
    <row r="27" spans="1:5">
      <c r="A27" s="35" t="s">
        <v>211</v>
      </c>
      <c r="B27" s="35" t="s">
        <v>223</v>
      </c>
      <c r="C27" s="35" t="s">
        <v>224</v>
      </c>
      <c r="D27" s="36">
        <v>75</v>
      </c>
      <c r="E27" s="36" t="s">
        <v>225</v>
      </c>
    </row>
    <row r="28" spans="1:5">
      <c r="A28" s="35" t="s">
        <v>211</v>
      </c>
      <c r="B28" s="35" t="s">
        <v>226</v>
      </c>
      <c r="C28" s="35" t="s">
        <v>227</v>
      </c>
      <c r="D28" s="36">
        <v>95</v>
      </c>
      <c r="E28" s="36" t="s">
        <v>228</v>
      </c>
    </row>
    <row r="29" spans="1:5">
      <c r="A29" s="35" t="s">
        <v>211</v>
      </c>
      <c r="B29" s="35" t="s">
        <v>229</v>
      </c>
      <c r="C29" s="35" t="s">
        <v>230</v>
      </c>
      <c r="D29" s="36">
        <v>100</v>
      </c>
      <c r="E29" s="35"/>
    </row>
    <row r="30" spans="1:5">
      <c r="A30" s="35" t="s">
        <v>211</v>
      </c>
      <c r="B30" s="35" t="s">
        <v>231</v>
      </c>
      <c r="C30" s="35" t="s">
        <v>232</v>
      </c>
      <c r="D30" s="36">
        <v>100</v>
      </c>
      <c r="E30" s="36"/>
    </row>
    <row r="31" spans="1:5">
      <c r="A31" s="35" t="s">
        <v>211</v>
      </c>
      <c r="B31" s="35" t="s">
        <v>233</v>
      </c>
      <c r="C31" s="35" t="s">
        <v>234</v>
      </c>
      <c r="D31" s="35"/>
      <c r="E31" s="36" t="s">
        <v>22</v>
      </c>
    </row>
    <row r="32" spans="1:5">
      <c r="A32" s="35" t="s">
        <v>211</v>
      </c>
      <c r="B32" s="35" t="s">
        <v>235</v>
      </c>
      <c r="C32" s="35" t="s">
        <v>236</v>
      </c>
      <c r="D32" s="36">
        <v>100</v>
      </c>
      <c r="E32" s="36"/>
    </row>
    <row r="33" spans="1:6" ht="346.5">
      <c r="A33" s="35" t="s">
        <v>211</v>
      </c>
      <c r="B33" s="35" t="s">
        <v>237</v>
      </c>
      <c r="C33" s="35" t="s">
        <v>238</v>
      </c>
      <c r="D33" s="36">
        <v>49</v>
      </c>
      <c r="E33" s="37" t="s">
        <v>374</v>
      </c>
    </row>
    <row r="34" spans="1:6">
      <c r="A34" s="35" t="s">
        <v>211</v>
      </c>
      <c r="B34" s="35" t="s">
        <v>239</v>
      </c>
      <c r="C34" s="35" t="s">
        <v>240</v>
      </c>
      <c r="D34" s="36">
        <v>100</v>
      </c>
      <c r="E34" s="36"/>
    </row>
    <row r="35" spans="1:6">
      <c r="A35" s="35" t="s">
        <v>211</v>
      </c>
      <c r="B35" s="35" t="s">
        <v>241</v>
      </c>
      <c r="C35" s="35" t="s">
        <v>242</v>
      </c>
      <c r="D35" s="36">
        <v>100</v>
      </c>
      <c r="E35" s="36"/>
    </row>
    <row r="36" spans="1:6">
      <c r="A36" s="35" t="s">
        <v>211</v>
      </c>
      <c r="B36" s="35" t="s">
        <v>243</v>
      </c>
      <c r="C36" s="35" t="s">
        <v>244</v>
      </c>
      <c r="D36" s="36">
        <v>100</v>
      </c>
      <c r="E36" s="36"/>
    </row>
    <row r="37" spans="1:6">
      <c r="A37" s="35" t="s">
        <v>211</v>
      </c>
      <c r="B37" s="35" t="s">
        <v>245</v>
      </c>
      <c r="C37" s="35" t="s">
        <v>246</v>
      </c>
      <c r="D37" s="36">
        <v>100</v>
      </c>
      <c r="E37" s="36"/>
    </row>
    <row r="38" spans="1:6">
      <c r="A38" s="35" t="s">
        <v>211</v>
      </c>
      <c r="B38" s="35" t="s">
        <v>247</v>
      </c>
      <c r="C38" s="35" t="s">
        <v>248</v>
      </c>
      <c r="D38" s="36">
        <v>35</v>
      </c>
      <c r="E38" s="36" t="s">
        <v>249</v>
      </c>
    </row>
    <row r="39" spans="1:6">
      <c r="A39" s="35" t="s">
        <v>211</v>
      </c>
      <c r="B39" s="35" t="s">
        <v>250</v>
      </c>
      <c r="C39" s="35" t="s">
        <v>251</v>
      </c>
      <c r="D39" s="36">
        <v>90</v>
      </c>
      <c r="E39" s="36" t="s">
        <v>252</v>
      </c>
    </row>
    <row r="40" spans="1:6">
      <c r="A40" s="35" t="s">
        <v>211</v>
      </c>
      <c r="B40" s="35" t="s">
        <v>253</v>
      </c>
      <c r="C40" s="35" t="s">
        <v>254</v>
      </c>
      <c r="D40" s="36">
        <v>85</v>
      </c>
      <c r="E40" s="36" t="s">
        <v>255</v>
      </c>
    </row>
    <row r="41" spans="1:6">
      <c r="A41" s="35" t="s">
        <v>211</v>
      </c>
      <c r="B41" s="35" t="s">
        <v>256</v>
      </c>
      <c r="C41" s="35" t="s">
        <v>257</v>
      </c>
      <c r="D41" s="36">
        <v>0</v>
      </c>
      <c r="E41" s="36" t="s">
        <v>22</v>
      </c>
    </row>
    <row r="42" spans="1:6">
      <c r="A42" s="35" t="s">
        <v>211</v>
      </c>
      <c r="B42" s="35" t="s">
        <v>258</v>
      </c>
      <c r="C42" s="35" t="s">
        <v>259</v>
      </c>
      <c r="D42" s="36">
        <v>88</v>
      </c>
      <c r="E42" s="36" t="s">
        <v>260</v>
      </c>
    </row>
    <row r="43" spans="1:6">
      <c r="A43" s="35" t="s">
        <v>211</v>
      </c>
      <c r="B43" s="35" t="s">
        <v>261</v>
      </c>
      <c r="C43" s="35" t="s">
        <v>262</v>
      </c>
      <c r="D43" s="36">
        <v>89</v>
      </c>
      <c r="E43" s="36" t="s">
        <v>377</v>
      </c>
    </row>
    <row r="44" spans="1:6">
      <c r="A44" s="35" t="s">
        <v>211</v>
      </c>
      <c r="B44" s="35" t="s">
        <v>263</v>
      </c>
      <c r="C44" s="35" t="s">
        <v>264</v>
      </c>
      <c r="D44" s="36">
        <v>100</v>
      </c>
      <c r="E44" s="35"/>
    </row>
    <row r="45" spans="1:6">
      <c r="A45" s="35" t="s">
        <v>211</v>
      </c>
      <c r="B45" s="35" t="s">
        <v>265</v>
      </c>
      <c r="C45" s="35" t="s">
        <v>266</v>
      </c>
      <c r="D45" s="35">
        <v>100</v>
      </c>
      <c r="E45" s="35"/>
    </row>
    <row r="46" spans="1:6">
      <c r="A46" s="35" t="s">
        <v>211</v>
      </c>
      <c r="B46" s="35" t="s">
        <v>267</v>
      </c>
      <c r="C46" s="35" t="s">
        <v>268</v>
      </c>
      <c r="D46" s="35">
        <v>100</v>
      </c>
      <c r="E46" s="35"/>
    </row>
    <row r="47" spans="1:6">
      <c r="A47" s="35" t="s">
        <v>211</v>
      </c>
      <c r="B47" s="35" t="s">
        <v>269</v>
      </c>
      <c r="C47" s="35" t="s">
        <v>270</v>
      </c>
      <c r="D47" s="36">
        <v>100</v>
      </c>
      <c r="E47" s="35"/>
    </row>
    <row r="48" spans="1:6">
      <c r="A48" s="35" t="s">
        <v>211</v>
      </c>
      <c r="B48" s="35" t="s">
        <v>271</v>
      </c>
      <c r="C48" s="35" t="s">
        <v>272</v>
      </c>
      <c r="D48" s="36">
        <v>100</v>
      </c>
      <c r="E48" s="36"/>
      <c r="F48" s="4"/>
    </row>
    <row r="49" spans="1:6">
      <c r="A49" s="35" t="s">
        <v>211</v>
      </c>
      <c r="B49" s="35" t="s">
        <v>273</v>
      </c>
      <c r="C49" s="35" t="s">
        <v>274</v>
      </c>
      <c r="D49" s="36">
        <v>100</v>
      </c>
      <c r="E49" s="35"/>
    </row>
    <row r="50" spans="1:6">
      <c r="A50" s="35" t="s">
        <v>211</v>
      </c>
      <c r="B50" s="35" t="s">
        <v>275</v>
      </c>
      <c r="C50" s="35" t="s">
        <v>276</v>
      </c>
      <c r="D50" s="36">
        <v>100</v>
      </c>
      <c r="E50" s="36"/>
      <c r="F50" s="4"/>
    </row>
    <row r="51" spans="1:6">
      <c r="A51" s="35" t="s">
        <v>211</v>
      </c>
      <c r="B51" s="35" t="s">
        <v>277</v>
      </c>
      <c r="C51" s="35" t="s">
        <v>278</v>
      </c>
      <c r="D51" s="36">
        <v>100</v>
      </c>
      <c r="E51" s="35"/>
    </row>
    <row r="52" spans="1:6">
      <c r="A52" s="35" t="s">
        <v>211</v>
      </c>
      <c r="B52" s="35" t="s">
        <v>279</v>
      </c>
      <c r="C52" s="35" t="s">
        <v>280</v>
      </c>
      <c r="D52" s="36">
        <v>100</v>
      </c>
      <c r="E52" s="35"/>
    </row>
    <row r="53" spans="1:6">
      <c r="A53" s="35" t="s">
        <v>211</v>
      </c>
      <c r="B53" s="35" t="s">
        <v>281</v>
      </c>
      <c r="C53" s="35" t="s">
        <v>282</v>
      </c>
      <c r="D53" s="36">
        <v>100</v>
      </c>
      <c r="E53" s="35"/>
    </row>
    <row r="54" spans="1:6">
      <c r="A54" s="35" t="s">
        <v>211</v>
      </c>
      <c r="B54" s="35" t="s">
        <v>283</v>
      </c>
      <c r="C54" s="35" t="s">
        <v>284</v>
      </c>
      <c r="D54" s="36">
        <v>100</v>
      </c>
      <c r="E54" s="35"/>
    </row>
    <row r="55" spans="1:6">
      <c r="A55" s="35" t="s">
        <v>285</v>
      </c>
      <c r="B55" s="35" t="s">
        <v>286</v>
      </c>
      <c r="C55" s="35" t="s">
        <v>287</v>
      </c>
      <c r="D55" s="36">
        <v>100</v>
      </c>
      <c r="E55" s="38"/>
    </row>
    <row r="56" spans="1:6">
      <c r="A56" s="35" t="s">
        <v>285</v>
      </c>
      <c r="B56" s="35" t="s">
        <v>288</v>
      </c>
      <c r="C56" s="35" t="s">
        <v>289</v>
      </c>
      <c r="D56" s="36">
        <v>100</v>
      </c>
      <c r="E56" s="35"/>
    </row>
    <row r="57" spans="1:6">
      <c r="A57" s="35" t="s">
        <v>285</v>
      </c>
      <c r="B57" s="35" t="s">
        <v>290</v>
      </c>
      <c r="C57" s="35" t="s">
        <v>291</v>
      </c>
      <c r="D57" s="36">
        <v>90</v>
      </c>
      <c r="E57" s="36" t="s">
        <v>292</v>
      </c>
    </row>
    <row r="58" spans="1:6">
      <c r="A58" s="35" t="s">
        <v>285</v>
      </c>
      <c r="B58" s="35" t="s">
        <v>293</v>
      </c>
      <c r="C58" s="35" t="s">
        <v>294</v>
      </c>
      <c r="D58" s="36">
        <v>75</v>
      </c>
      <c r="E58" s="36" t="s">
        <v>295</v>
      </c>
    </row>
    <row r="59" spans="1:6">
      <c r="A59" s="35" t="s">
        <v>285</v>
      </c>
      <c r="B59" s="35" t="s">
        <v>296</v>
      </c>
      <c r="C59" s="35" t="s">
        <v>297</v>
      </c>
      <c r="D59" s="36">
        <v>0</v>
      </c>
      <c r="E59" s="36" t="s">
        <v>22</v>
      </c>
    </row>
    <row r="60" spans="1:6">
      <c r="A60" s="35" t="s">
        <v>285</v>
      </c>
      <c r="B60" s="35" t="s">
        <v>298</v>
      </c>
      <c r="C60" s="35" t="s">
        <v>299</v>
      </c>
      <c r="D60" s="36">
        <v>90</v>
      </c>
      <c r="E60" s="36" t="s">
        <v>300</v>
      </c>
    </row>
    <row r="61" spans="1:6">
      <c r="A61" s="35" t="s">
        <v>285</v>
      </c>
      <c r="B61" s="35" t="s">
        <v>301</v>
      </c>
      <c r="C61" s="35" t="s">
        <v>302</v>
      </c>
      <c r="D61" s="35"/>
      <c r="E61" s="35"/>
    </row>
    <row r="62" spans="1:6">
      <c r="A62" s="35" t="s">
        <v>285</v>
      </c>
      <c r="B62" s="35" t="s">
        <v>303</v>
      </c>
      <c r="C62" s="35" t="s">
        <v>304</v>
      </c>
      <c r="D62" s="36">
        <v>100</v>
      </c>
      <c r="E62" s="35"/>
    </row>
    <row r="63" spans="1:6">
      <c r="A63" s="35" t="s">
        <v>285</v>
      </c>
      <c r="B63" s="35" t="s">
        <v>305</v>
      </c>
      <c r="C63" s="35" t="s">
        <v>306</v>
      </c>
      <c r="D63" s="36">
        <v>100</v>
      </c>
      <c r="E63" s="35"/>
    </row>
    <row r="64" spans="1:6">
      <c r="A64" s="35" t="s">
        <v>285</v>
      </c>
      <c r="B64" s="35" t="s">
        <v>307</v>
      </c>
      <c r="C64" s="35" t="s">
        <v>308</v>
      </c>
      <c r="D64" s="36">
        <v>85</v>
      </c>
      <c r="E64" s="36" t="s">
        <v>309</v>
      </c>
    </row>
    <row r="65" spans="1:5">
      <c r="A65" s="35" t="s">
        <v>285</v>
      </c>
      <c r="B65" s="35" t="s">
        <v>310</v>
      </c>
      <c r="C65" s="35" t="s">
        <v>311</v>
      </c>
      <c r="D65" s="36">
        <v>100</v>
      </c>
      <c r="E65" s="36"/>
    </row>
    <row r="66" spans="1:5">
      <c r="A66" s="35" t="s">
        <v>285</v>
      </c>
      <c r="B66" s="35" t="s">
        <v>312</v>
      </c>
      <c r="C66" s="35" t="s">
        <v>313</v>
      </c>
      <c r="D66" s="36">
        <v>100</v>
      </c>
      <c r="E66" s="35"/>
    </row>
    <row r="67" spans="1:5">
      <c r="A67" s="35" t="s">
        <v>285</v>
      </c>
      <c r="B67" s="35" t="s">
        <v>314</v>
      </c>
      <c r="C67" s="35" t="s">
        <v>315</v>
      </c>
      <c r="D67" s="36">
        <v>100</v>
      </c>
      <c r="E67" s="35"/>
    </row>
    <row r="68" spans="1:5">
      <c r="A68" s="35" t="s">
        <v>285</v>
      </c>
      <c r="B68" s="35" t="s">
        <v>316</v>
      </c>
      <c r="C68" s="35" t="s">
        <v>317</v>
      </c>
      <c r="D68" s="36">
        <v>100</v>
      </c>
      <c r="E68" s="35"/>
    </row>
    <row r="69" spans="1:5" ht="15.75" customHeight="1">
      <c r="A69" s="35" t="s">
        <v>285</v>
      </c>
      <c r="B69" s="35" t="s">
        <v>318</v>
      </c>
      <c r="C69" s="35" t="s">
        <v>319</v>
      </c>
      <c r="D69" s="36">
        <v>100</v>
      </c>
      <c r="E69" s="35"/>
    </row>
    <row r="70" spans="1:5">
      <c r="A70" s="35" t="s">
        <v>320</v>
      </c>
      <c r="B70" s="35" t="s">
        <v>321</v>
      </c>
      <c r="C70" s="35" t="s">
        <v>322</v>
      </c>
      <c r="D70" s="35"/>
      <c r="E70" s="35"/>
    </row>
    <row r="71" spans="1:5">
      <c r="A71" s="35" t="s">
        <v>323</v>
      </c>
      <c r="B71" s="35" t="s">
        <v>324</v>
      </c>
      <c r="C71" s="35" t="s">
        <v>325</v>
      </c>
      <c r="D71" s="36">
        <v>95</v>
      </c>
      <c r="E71" s="36" t="s">
        <v>326</v>
      </c>
    </row>
    <row r="72" spans="1:5">
      <c r="A72" s="35" t="s">
        <v>323</v>
      </c>
      <c r="B72" s="35" t="s">
        <v>327</v>
      </c>
      <c r="C72" s="35" t="s">
        <v>328</v>
      </c>
      <c r="D72" s="36">
        <v>90</v>
      </c>
      <c r="E72" s="36" t="s">
        <v>329</v>
      </c>
    </row>
    <row r="73" spans="1:5">
      <c r="A73" s="35" t="s">
        <v>323</v>
      </c>
      <c r="B73" s="35" t="s">
        <v>330</v>
      </c>
      <c r="C73" s="35" t="s">
        <v>331</v>
      </c>
      <c r="D73" s="36">
        <v>90</v>
      </c>
      <c r="E73" s="36" t="s">
        <v>329</v>
      </c>
    </row>
    <row r="74" spans="1:5">
      <c r="A74" s="35" t="s">
        <v>323</v>
      </c>
      <c r="B74" s="35" t="s">
        <v>332</v>
      </c>
      <c r="C74" s="35" t="s">
        <v>333</v>
      </c>
      <c r="D74" s="36">
        <v>90</v>
      </c>
      <c r="E74" s="36" t="s">
        <v>334</v>
      </c>
    </row>
    <row r="75" spans="1:5">
      <c r="A75" s="35" t="s">
        <v>335</v>
      </c>
      <c r="B75" s="35" t="s">
        <v>336</v>
      </c>
      <c r="C75" s="35" t="s">
        <v>337</v>
      </c>
      <c r="D75" s="36">
        <v>40</v>
      </c>
      <c r="E75" s="36" t="s">
        <v>338</v>
      </c>
    </row>
    <row r="76" spans="1:5">
      <c r="A76" s="35" t="s">
        <v>335</v>
      </c>
      <c r="B76" s="35" t="s">
        <v>339</v>
      </c>
      <c r="C76" s="35" t="s">
        <v>340</v>
      </c>
      <c r="D76" s="36">
        <v>85</v>
      </c>
      <c r="E76" s="36" t="s">
        <v>341</v>
      </c>
    </row>
    <row r="77" spans="1:5">
      <c r="A77" s="35" t="s">
        <v>335</v>
      </c>
      <c r="B77" s="35" t="s">
        <v>342</v>
      </c>
      <c r="C77" s="35" t="s">
        <v>343</v>
      </c>
      <c r="D77" s="36">
        <v>100</v>
      </c>
      <c r="E77" s="35"/>
    </row>
    <row r="78" spans="1:5">
      <c r="A78" s="35" t="s">
        <v>335</v>
      </c>
      <c r="B78" s="35" t="s">
        <v>344</v>
      </c>
      <c r="C78" s="35" t="s">
        <v>345</v>
      </c>
      <c r="D78" s="36">
        <v>100</v>
      </c>
      <c r="E78" s="35"/>
    </row>
    <row r="79" spans="1:5">
      <c r="A79" s="35" t="s">
        <v>335</v>
      </c>
      <c r="B79" s="35" t="s">
        <v>346</v>
      </c>
      <c r="C79" s="35" t="s">
        <v>347</v>
      </c>
      <c r="D79" s="36">
        <v>0</v>
      </c>
      <c r="E79" s="36" t="s">
        <v>348</v>
      </c>
    </row>
    <row r="80" spans="1:5">
      <c r="A80" s="35" t="s">
        <v>335</v>
      </c>
      <c r="B80" s="35" t="s">
        <v>349</v>
      </c>
      <c r="C80" s="35" t="s">
        <v>350</v>
      </c>
      <c r="D80" s="36">
        <v>100</v>
      </c>
      <c r="E80" s="36"/>
    </row>
    <row r="81" spans="1:5">
      <c r="A81" s="35" t="s">
        <v>351</v>
      </c>
      <c r="B81" s="35" t="s">
        <v>352</v>
      </c>
      <c r="C81" s="35" t="s">
        <v>353</v>
      </c>
      <c r="D81" s="36">
        <v>65</v>
      </c>
      <c r="E81" s="36" t="s">
        <v>354</v>
      </c>
    </row>
    <row r="82" spans="1:5">
      <c r="A82" s="35" t="s">
        <v>355</v>
      </c>
      <c r="B82" s="35" t="s">
        <v>356</v>
      </c>
      <c r="C82" s="35" t="s">
        <v>357</v>
      </c>
      <c r="D82" s="36">
        <v>100</v>
      </c>
      <c r="E82" s="36"/>
    </row>
    <row r="84" spans="1:5">
      <c r="C84" s="3" t="s">
        <v>678</v>
      </c>
      <c r="D84">
        <f>COUNT(D3:D30,D32:D40,D42:D58,D60,D62,D63:D69,D71:D78,D80,D81,D82)</f>
        <v>74</v>
      </c>
    </row>
    <row r="85" spans="1:5">
      <c r="C85" s="3" t="s">
        <v>679</v>
      </c>
      <c r="D85" s="5">
        <f>AVERAGE(D3:D30,D32:D40,D42:D58,D60,D62,D63:D69,D71:D78,D80,D81,D82)</f>
        <v>92.513513513513516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總成績</vt:lpstr>
      <vt:lpstr>大學部總成績</vt:lpstr>
      <vt:lpstr>研究所總成績</vt:lpstr>
      <vt:lpstr>HW1成績</vt:lpstr>
      <vt:lpstr>大學部HW1成績</vt:lpstr>
      <vt:lpstr>研究所HW1成績</vt:lpstr>
      <vt:lpstr>HW2成績</vt:lpstr>
      <vt:lpstr>大學部HW2成績</vt:lpstr>
      <vt:lpstr>研究所HW2成績</vt:lpstr>
      <vt:lpstr>Exam1成績</vt:lpstr>
      <vt:lpstr>大學部期中考成績</vt:lpstr>
      <vt:lpstr>研究所期中考成績</vt:lpstr>
      <vt:lpstr>Exam2成績</vt:lpstr>
      <vt:lpstr>大學部期末考成績</vt:lpstr>
      <vt:lpstr>研究所期末考成績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erin</cp:lastModifiedBy>
  <dcterms:created xsi:type="dcterms:W3CDTF">2018-01-25T08:37:57Z</dcterms:created>
  <dcterms:modified xsi:type="dcterms:W3CDTF">2018-01-30T06:11:29Z</dcterms:modified>
</cp:coreProperties>
</file>